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rnes\Documents\2022 COAHUAYUTLA\02 CUENTA PUBLICA 2022\INTEGRACION CUENTA PUBLICA 2022\4.3 Información Presupuestaria\"/>
    </mc:Choice>
  </mc:AlternateContent>
  <xr:revisionPtr revIDLastSave="0" documentId="13_ncr:1_{24692DF6-03A9-4298-AE04-833CF0C2BE1E}" xr6:coauthVersionLast="47" xr6:coauthVersionMax="47" xr10:uidLastSave="{00000000-0000-0000-0000-000000000000}"/>
  <bookViews>
    <workbookView xWindow="-48" yWindow="192" windowWidth="21048" windowHeight="10356" xr2:uid="{00000000-000D-0000-FFFF-FFFF00000000}"/>
  </bookViews>
  <sheets>
    <sheet name="IP-5" sheetId="18" r:id="rId1"/>
    <sheet name="IP-5 (2)" sheetId="22" r:id="rId2"/>
    <sheet name="IP-5 (3)" sheetId="23" r:id="rId3"/>
    <sheet name="IP-5 (4)" sheetId="24" r:id="rId4"/>
  </sheets>
  <externalReferences>
    <externalReference r:id="rId5"/>
    <externalReference r:id="rId6"/>
    <externalReference r:id="rId7"/>
  </externalReferences>
  <definedNames>
    <definedName name="_xlnm.Print_Area" localSheetId="0">'IP-5'!$A$1:$N$189</definedName>
    <definedName name="_xlnm.Print_Area" localSheetId="2">'IP-5 (3)'!$A$1:$N$58</definedName>
    <definedName name="_xlnm.Print_Area" localSheetId="3">'IP-5 (4)'!$A$1:$N$51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'IP-5'!$B:$N,'IP-5'!$1:$10</definedName>
    <definedName name="_xlnm.Print_Titles" localSheetId="1">'IP-5 (2)'!$B:$N,'IP-5 (2)'!$1:$10</definedName>
    <definedName name="_xlnm.Print_Titles" localSheetId="2">'IP-5 (3)'!$B:$N,'IP-5 (3)'!$1:$10</definedName>
    <definedName name="_xlnm.Print_Titles" localSheetId="3">'IP-5 (4)'!$B:$N,'IP-5 (4)'!$1:$10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4" l="1"/>
  <c r="I17" i="24"/>
  <c r="I41" i="24"/>
  <c r="G41" i="24"/>
  <c r="C41" i="24"/>
  <c r="I38" i="24"/>
  <c r="G38" i="24"/>
  <c r="C38" i="24"/>
  <c r="K34" i="24"/>
  <c r="G35" i="24"/>
  <c r="C35" i="24"/>
  <c r="I35" i="24"/>
  <c r="J31" i="24"/>
  <c r="I31" i="24"/>
  <c r="I32" i="24" s="1"/>
  <c r="G32" i="24"/>
  <c r="C32" i="24"/>
  <c r="G29" i="24"/>
  <c r="I29" i="24"/>
  <c r="C29" i="24"/>
  <c r="J48" i="23"/>
  <c r="I49" i="23"/>
  <c r="G49" i="23"/>
  <c r="C49" i="23"/>
  <c r="G46" i="23"/>
  <c r="I46" i="23"/>
  <c r="C46" i="23"/>
  <c r="I43" i="23"/>
  <c r="G43" i="23"/>
  <c r="C43" i="23"/>
  <c r="C40" i="23"/>
  <c r="I40" i="23"/>
  <c r="G40" i="23"/>
  <c r="G37" i="23"/>
  <c r="G34" i="23"/>
  <c r="G31" i="23"/>
  <c r="C37" i="23"/>
  <c r="C34" i="23"/>
  <c r="K33" i="23"/>
  <c r="J33" i="23"/>
  <c r="J36" i="23" s="1"/>
  <c r="J39" i="23" s="1"/>
  <c r="J42" i="23" s="1"/>
  <c r="I33" i="23"/>
  <c r="I34" i="23" s="1"/>
  <c r="I31" i="23"/>
  <c r="C31" i="23"/>
  <c r="M53" i="22"/>
  <c r="M49" i="22"/>
  <c r="M45" i="22"/>
  <c r="M41" i="22"/>
  <c r="M37" i="22"/>
  <c r="C54" i="22"/>
  <c r="C58" i="22"/>
  <c r="I58" i="22"/>
  <c r="I54" i="22"/>
  <c r="D50" i="22"/>
  <c r="E50" i="22"/>
  <c r="F50" i="22"/>
  <c r="G50" i="22"/>
  <c r="I50" i="22"/>
  <c r="C50" i="22"/>
  <c r="H49" i="22"/>
  <c r="H48" i="22"/>
  <c r="I46" i="22"/>
  <c r="C46" i="22"/>
  <c r="I42" i="22"/>
  <c r="C42" i="22"/>
  <c r="B42" i="22"/>
  <c r="I38" i="22"/>
  <c r="C38" i="22"/>
  <c r="G33" i="22"/>
  <c r="F34" i="22"/>
  <c r="E34" i="22"/>
  <c r="G182" i="18"/>
  <c r="C182" i="18"/>
  <c r="F177" i="18"/>
  <c r="F182" i="18" s="1"/>
  <c r="I182" i="18"/>
  <c r="C169" i="18"/>
  <c r="F169" i="18"/>
  <c r="G169" i="18"/>
  <c r="I169" i="18"/>
  <c r="C154" i="18"/>
  <c r="F154" i="18"/>
  <c r="G154" i="18"/>
  <c r="I154" i="18"/>
  <c r="F140" i="18"/>
  <c r="G140" i="18"/>
  <c r="C140" i="18"/>
  <c r="I140" i="18"/>
  <c r="I126" i="18"/>
  <c r="C126" i="18"/>
  <c r="I111" i="18"/>
  <c r="G111" i="18"/>
  <c r="F111" i="18"/>
  <c r="C111" i="18"/>
  <c r="C97" i="18"/>
  <c r="B100" i="18"/>
  <c r="H100" i="18"/>
  <c r="G12" i="22" l="1"/>
  <c r="G22" i="18" l="1"/>
  <c r="G23" i="18"/>
  <c r="G24" i="18"/>
  <c r="I56" i="18"/>
  <c r="F83" i="18"/>
  <c r="I28" i="23"/>
  <c r="I97" i="18"/>
  <c r="I83" i="18"/>
  <c r="I70" i="18"/>
  <c r="I41" i="18"/>
  <c r="I25" i="18"/>
  <c r="G16" i="24"/>
  <c r="C28" i="23"/>
  <c r="G27" i="23"/>
  <c r="D28" i="23"/>
  <c r="E28" i="23"/>
  <c r="F28" i="23"/>
  <c r="G24" i="23"/>
  <c r="G25" i="23"/>
  <c r="G26" i="23"/>
  <c r="D97" i="18"/>
  <c r="E97" i="18"/>
  <c r="F97" i="18"/>
  <c r="G64" i="18"/>
  <c r="G65" i="18"/>
  <c r="G66" i="18"/>
  <c r="G67" i="18"/>
  <c r="G68" i="18"/>
  <c r="G69" i="18"/>
  <c r="C70" i="18"/>
  <c r="C41" i="18"/>
  <c r="G21" i="18"/>
  <c r="C25" i="18"/>
  <c r="G20" i="18"/>
  <c r="G13" i="18"/>
  <c r="G14" i="18"/>
  <c r="G15" i="18"/>
  <c r="G16" i="18"/>
  <c r="G17" i="18"/>
  <c r="G18" i="18"/>
  <c r="G19" i="18"/>
  <c r="G12" i="18"/>
  <c r="I184" i="18" l="1"/>
  <c r="G28" i="23"/>
  <c r="G28" i="24" l="1"/>
  <c r="I26" i="24"/>
  <c r="F26" i="24"/>
  <c r="E26" i="24"/>
  <c r="D26" i="24"/>
  <c r="C26" i="24"/>
  <c r="G25" i="24"/>
  <c r="G26" i="24" s="1"/>
  <c r="I23" i="24"/>
  <c r="F23" i="24"/>
  <c r="E23" i="24"/>
  <c r="D23" i="24"/>
  <c r="C23" i="24"/>
  <c r="G22" i="24"/>
  <c r="G23" i="24" s="1"/>
  <c r="I20" i="24"/>
  <c r="F20" i="24"/>
  <c r="E20" i="24"/>
  <c r="D20" i="24"/>
  <c r="C20" i="24"/>
  <c r="G19" i="24"/>
  <c r="G20" i="24" s="1"/>
  <c r="F17" i="24"/>
  <c r="E17" i="24"/>
  <c r="D17" i="24"/>
  <c r="G15" i="24"/>
  <c r="G17" i="24" s="1"/>
  <c r="I13" i="24"/>
  <c r="I43" i="24" s="1"/>
  <c r="F13" i="24"/>
  <c r="E13" i="24"/>
  <c r="D13" i="24"/>
  <c r="C13" i="24"/>
  <c r="G12" i="24"/>
  <c r="G13" i="24" s="1"/>
  <c r="G30" i="23"/>
  <c r="I22" i="23"/>
  <c r="F22" i="23"/>
  <c r="E22" i="23"/>
  <c r="D22" i="23"/>
  <c r="C22" i="23"/>
  <c r="G21" i="23"/>
  <c r="G22" i="23" s="1"/>
  <c r="I19" i="23"/>
  <c r="F19" i="23"/>
  <c r="E19" i="23"/>
  <c r="D19" i="23"/>
  <c r="C19" i="23"/>
  <c r="G18" i="23"/>
  <c r="G19" i="23" s="1"/>
  <c r="I16" i="23"/>
  <c r="F16" i="23"/>
  <c r="E16" i="23"/>
  <c r="D16" i="23"/>
  <c r="C16" i="23"/>
  <c r="G15" i="23"/>
  <c r="I13" i="23"/>
  <c r="I51" i="23" s="1"/>
  <c r="F13" i="23"/>
  <c r="E13" i="23"/>
  <c r="D13" i="23"/>
  <c r="C13" i="23"/>
  <c r="G12" i="23"/>
  <c r="G13" i="23" s="1"/>
  <c r="I34" i="22"/>
  <c r="C34" i="22"/>
  <c r="G32" i="22"/>
  <c r="G34" i="22" s="1"/>
  <c r="I30" i="22"/>
  <c r="F30" i="22"/>
  <c r="E30" i="22"/>
  <c r="D30" i="22"/>
  <c r="C30" i="22"/>
  <c r="G29" i="22"/>
  <c r="G28" i="22"/>
  <c r="I26" i="22"/>
  <c r="F26" i="22"/>
  <c r="E26" i="22"/>
  <c r="D26" i="22"/>
  <c r="C26" i="22"/>
  <c r="G25" i="22"/>
  <c r="G24" i="22"/>
  <c r="I22" i="22"/>
  <c r="F22" i="22"/>
  <c r="E22" i="22"/>
  <c r="D22" i="22"/>
  <c r="C22" i="22"/>
  <c r="G21" i="22"/>
  <c r="G20" i="22"/>
  <c r="I18" i="22"/>
  <c r="F18" i="22"/>
  <c r="E18" i="22"/>
  <c r="D18" i="22"/>
  <c r="C18" i="22"/>
  <c r="G17" i="22"/>
  <c r="G16" i="22"/>
  <c r="I14" i="22"/>
  <c r="F14" i="22"/>
  <c r="E14" i="22"/>
  <c r="D14" i="22"/>
  <c r="C14" i="22"/>
  <c r="G13" i="22"/>
  <c r="G14" i="22" s="1"/>
  <c r="C60" i="22" l="1"/>
  <c r="E60" i="22"/>
  <c r="C43" i="24"/>
  <c r="C51" i="23"/>
  <c r="F60" i="22"/>
  <c r="I60" i="22"/>
  <c r="G43" i="24"/>
  <c r="D43" i="24"/>
  <c r="F43" i="24"/>
  <c r="E43" i="24"/>
  <c r="D51" i="23"/>
  <c r="E51" i="23"/>
  <c r="F51" i="23"/>
  <c r="G16" i="23"/>
  <c r="G30" i="22"/>
  <c r="G22" i="22"/>
  <c r="G18" i="22"/>
  <c r="G60" i="22" s="1"/>
  <c r="G26" i="22"/>
  <c r="D83" i="18"/>
  <c r="E83" i="18"/>
  <c r="D70" i="18"/>
  <c r="E70" i="18"/>
  <c r="D56" i="18"/>
  <c r="E56" i="18"/>
  <c r="D25" i="18"/>
  <c r="D41" i="18"/>
  <c r="E41" i="18"/>
  <c r="E25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2" i="18"/>
  <c r="G81" i="18"/>
  <c r="G80" i="18"/>
  <c r="G79" i="18"/>
  <c r="G78" i="18"/>
  <c r="G77" i="18"/>
  <c r="G76" i="18"/>
  <c r="G75" i="18"/>
  <c r="G74" i="18"/>
  <c r="G73" i="18"/>
  <c r="G72" i="18"/>
  <c r="C83" i="18"/>
  <c r="G63" i="18"/>
  <c r="G62" i="18"/>
  <c r="G61" i="18"/>
  <c r="G60" i="18"/>
  <c r="G59" i="18"/>
  <c r="G58" i="18"/>
  <c r="F70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F56" i="18"/>
  <c r="C56" i="18"/>
  <c r="F41" i="18"/>
  <c r="F25" i="18"/>
  <c r="C184" i="18" l="1"/>
  <c r="F184" i="18"/>
  <c r="E184" i="18"/>
  <c r="D184" i="18"/>
  <c r="G83" i="18"/>
  <c r="G51" i="23"/>
  <c r="G97" i="18"/>
  <c r="G41" i="18"/>
  <c r="G56" i="18"/>
  <c r="G70" i="18"/>
  <c r="G25" i="18"/>
  <c r="G184" i="18" l="1"/>
  <c r="D34" i="22"/>
  <c r="D60" i="22" s="1"/>
</calcChain>
</file>

<file path=xl/sharedStrings.xml><?xml version="1.0" encoding="utf-8"?>
<sst xmlns="http://schemas.openxmlformats.org/spreadsheetml/2006/main" count="841" uniqueCount="89">
  <si>
    <t>(2)</t>
  </si>
  <si>
    <t>(4)</t>
  </si>
  <si>
    <t>(5)</t>
  </si>
  <si>
    <t>Convenios</t>
  </si>
  <si>
    <t>(3)</t>
  </si>
  <si>
    <t>(6)</t>
  </si>
  <si>
    <t>(7)</t>
  </si>
  <si>
    <t>(8)</t>
  </si>
  <si>
    <t>(9)</t>
  </si>
  <si>
    <t>Descuentos</t>
  </si>
  <si>
    <t>(10)</t>
  </si>
  <si>
    <t>(11)</t>
  </si>
  <si>
    <t>(12)</t>
  </si>
  <si>
    <t>Fecha</t>
  </si>
  <si>
    <t>Ingreso bruto</t>
  </si>
  <si>
    <t>Datos del Depósito</t>
  </si>
  <si>
    <t>Información del banco</t>
  </si>
  <si>
    <t>Datos de la póliza</t>
  </si>
  <si>
    <t>Observaciones</t>
  </si>
  <si>
    <t>Amort. Deuda</t>
  </si>
  <si>
    <t>T o t a l</t>
  </si>
  <si>
    <t>Monto</t>
  </si>
  <si>
    <t>Nº de cuenta</t>
  </si>
  <si>
    <t>Institución</t>
  </si>
  <si>
    <t>Número</t>
  </si>
  <si>
    <t>Enero</t>
  </si>
  <si>
    <t>(especificar)</t>
  </si>
  <si>
    <t>a</t>
  </si>
  <si>
    <t>b</t>
  </si>
  <si>
    <t>c</t>
  </si>
  <si>
    <t>d</t>
  </si>
  <si>
    <t>e=(b+c+d)</t>
  </si>
  <si>
    <t>f</t>
  </si>
  <si>
    <t>Febrero</t>
  </si>
  <si>
    <t>Marzo</t>
  </si>
  <si>
    <t>Abril</t>
  </si>
  <si>
    <t>Mayo</t>
  </si>
  <si>
    <t>Junio</t>
  </si>
  <si>
    <t>Totales</t>
  </si>
  <si>
    <t>Integración detallada de los recursos recibidos por transferencias por concepto de participaciones, aportaciones, subsidios, convenios, apoyos, etc.</t>
  </si>
  <si>
    <t>Municipio : COAHUAYUTLA DE JOSE MARIA IZAZAGA, GUERRERO.</t>
  </si>
  <si>
    <t>FONSOL</t>
  </si>
  <si>
    <t>(DI-2) 1</t>
  </si>
  <si>
    <t>SUB - TOTAL</t>
  </si>
  <si>
    <t>Fondo o Programa:  FONDO DE PARTICIPACIONES FEDERALES A MUNICIPIOS (GASTO CORRIENTE)</t>
  </si>
  <si>
    <t>(DI-2) 2</t>
  </si>
  <si>
    <t>Fondo o Programa:  FONDO DE APORTACIONES ESTATALES PARA LA INFRAESTRUCTURA SOCIAL MUNICIPAL (FAEISM)</t>
  </si>
  <si>
    <t>Especificar</t>
  </si>
  <si>
    <t>Fondo o Programa:   FONDO DE APORTACIONES PARA EL FORTALECIMIENTO DE LOS MUNICIPIOS (FORTAMUN)</t>
  </si>
  <si>
    <t>(DI-2) 3</t>
  </si>
  <si>
    <t>Fondo o Programa:   FONDO DE APORTACIONES PARA LA INFRAESTRUCTURA SOCIAL MUNICIPAL (FAISM)</t>
  </si>
  <si>
    <t>(DI-2) 4</t>
  </si>
  <si>
    <t>HSBC MEXICO</t>
  </si>
  <si>
    <t>40-6679855-4</t>
  </si>
  <si>
    <t>40-6679856-2</t>
  </si>
  <si>
    <t>(DI-2) 5</t>
  </si>
  <si>
    <t>40-6769965-2</t>
  </si>
  <si>
    <t>(DI-2) 6</t>
  </si>
  <si>
    <t>(DI-2) 7</t>
  </si>
  <si>
    <t>(DI-2) 8</t>
  </si>
  <si>
    <t>(DI-2) 9</t>
  </si>
  <si>
    <t xml:space="preserve">HSBC MEXICO </t>
  </si>
  <si>
    <t>40-67699660</t>
  </si>
  <si>
    <t>Julio</t>
  </si>
  <si>
    <t>Agosto</t>
  </si>
  <si>
    <t xml:space="preserve">Septiembre </t>
  </si>
  <si>
    <t xml:space="preserve">Octubre </t>
  </si>
  <si>
    <t>13/102022</t>
  </si>
  <si>
    <t>(DI-2) 10</t>
  </si>
  <si>
    <t>Noviembre</t>
  </si>
  <si>
    <t>04/112022</t>
  </si>
  <si>
    <t>24/112022</t>
  </si>
  <si>
    <t>(DI-2) 11</t>
  </si>
  <si>
    <t>DICIEMBRE</t>
  </si>
  <si>
    <t>(DI-2) 12</t>
  </si>
  <si>
    <t>Septiembre</t>
  </si>
  <si>
    <t>Octubre</t>
  </si>
  <si>
    <t>Diciembre</t>
  </si>
  <si>
    <t>(DI-2) 13</t>
  </si>
  <si>
    <t>(DI-2) 14</t>
  </si>
  <si>
    <t>(DI-2) 15</t>
  </si>
  <si>
    <t>60-67699660</t>
  </si>
  <si>
    <t xml:space="preserve"> HSBC MEXICO</t>
  </si>
  <si>
    <t>Del 01 de ENERO al 31  de DICIEMBRE  2022</t>
  </si>
  <si>
    <t>Del 01 de ENERO al 31 de DICIEMBRE de 2022</t>
  </si>
  <si>
    <t>Del 01 de ENERO al 31 de DICIEMBRE del 2022</t>
  </si>
  <si>
    <t>Formato IP-5</t>
  </si>
  <si>
    <t xml:space="preserve">                    Integración detallada de los recursos recibidos por transferencias por concepto de participaciones, aportaciones, subsidios, convenios, apoyos, etc.</t>
  </si>
  <si>
    <t xml:space="preserve">         Integración detallada de los recursos recibidos por transferencias por concepto de participaciones, aportaciones, subsidios, convenios, apoyos,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</si>
</sst>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rgb="FF000000"/>
      <name val="Calibri"/>
      <family val="2"/>
      <charset val="204"/>
    </font>
    <font>
      <sz val="9"/>
      <color theme="4"/>
      <name val="Arial Narrow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5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383">
    <xf numFmtId="0" fontId="0" fillId="0" borderId="0" xfId="0"/>
    <xf numFmtId="0" fontId="10" fillId="0" borderId="0" xfId="12" applyFont="1"/>
    <xf numFmtId="0" fontId="6" fillId="0" borderId="0" xfId="6" applyFont="1"/>
    <xf numFmtId="164" fontId="13" fillId="0" borderId="0" xfId="7" applyNumberFormat="1" applyFont="1" applyProtection="1">
      <protection locked="0"/>
    </xf>
    <xf numFmtId="0" fontId="8" fillId="0" borderId="0" xfId="7" applyFont="1" applyProtection="1">
      <protection locked="0"/>
    </xf>
    <xf numFmtId="0" fontId="8" fillId="0" borderId="0" xfId="7" applyFont="1"/>
    <xf numFmtId="43" fontId="8" fillId="0" borderId="0" xfId="15" applyFont="1" applyAlignment="1" applyProtection="1">
      <protection locked="0"/>
    </xf>
    <xf numFmtId="0" fontId="13" fillId="0" borderId="0" xfId="7" applyFont="1" applyProtection="1">
      <protection locked="0"/>
    </xf>
    <xf numFmtId="1" fontId="13" fillId="0" borderId="0" xfId="7" applyNumberFormat="1" applyFont="1" applyProtection="1">
      <protection locked="0"/>
    </xf>
    <xf numFmtId="0" fontId="6" fillId="0" borderId="0" xfId="6" applyFont="1" applyAlignment="1">
      <alignment horizontal="center"/>
    </xf>
    <xf numFmtId="0" fontId="12" fillId="0" borderId="0" xfId="7" applyFont="1" applyProtection="1">
      <protection locked="0"/>
    </xf>
    <xf numFmtId="44" fontId="12" fillId="0" borderId="0" xfId="15" applyNumberFormat="1" applyFont="1" applyFill="1" applyBorder="1" applyAlignment="1" applyProtection="1">
      <protection locked="0"/>
    </xf>
    <xf numFmtId="0" fontId="12" fillId="0" borderId="0" xfId="7" applyFont="1" applyAlignment="1" applyProtection="1">
      <alignment horizontal="center"/>
      <protection locked="0"/>
    </xf>
    <xf numFmtId="1" fontId="12" fillId="0" borderId="0" xfId="7" applyNumberFormat="1" applyFont="1" applyAlignment="1" applyProtection="1">
      <alignment horizontal="center"/>
      <protection locked="0"/>
    </xf>
    <xf numFmtId="164" fontId="12" fillId="0" borderId="0" xfId="7" applyNumberFormat="1" applyFont="1" applyAlignment="1" applyProtection="1">
      <alignment horizontal="center"/>
      <protection locked="0"/>
    </xf>
    <xf numFmtId="0" fontId="13" fillId="0" borderId="0" xfId="7" applyFont="1"/>
    <xf numFmtId="0" fontId="12" fillId="0" borderId="0" xfId="7" applyFont="1"/>
    <xf numFmtId="164" fontId="4" fillId="0" borderId="0" xfId="7" applyNumberFormat="1" applyFont="1" applyProtection="1">
      <protection locked="0"/>
    </xf>
    <xf numFmtId="0" fontId="4" fillId="0" borderId="0" xfId="7" applyFont="1" applyProtection="1">
      <protection locked="0"/>
    </xf>
    <xf numFmtId="0" fontId="4" fillId="0" borderId="0" xfId="7" applyFont="1"/>
    <xf numFmtId="43" fontId="4" fillId="0" borderId="0" xfId="15" applyFont="1"/>
    <xf numFmtId="0" fontId="2" fillId="3" borderId="13" xfId="7" applyFont="1" applyFill="1" applyBorder="1" applyAlignment="1" applyProtection="1">
      <alignment horizontal="center" wrapText="1"/>
      <protection locked="0"/>
    </xf>
    <xf numFmtId="0" fontId="2" fillId="3" borderId="14" xfId="7" applyFont="1" applyFill="1" applyBorder="1" applyAlignment="1" applyProtection="1">
      <alignment horizontal="center" wrapText="1"/>
      <protection locked="0"/>
    </xf>
    <xf numFmtId="43" fontId="2" fillId="3" borderId="15" xfId="15" applyFont="1" applyFill="1" applyBorder="1" applyAlignment="1" applyProtection="1">
      <alignment horizontal="center" wrapText="1"/>
      <protection locked="0"/>
    </xf>
    <xf numFmtId="43" fontId="2" fillId="3" borderId="16" xfId="15" applyFont="1" applyFill="1" applyBorder="1" applyAlignment="1" applyProtection="1">
      <alignment horizontal="center" wrapText="1"/>
      <protection locked="0"/>
    </xf>
    <xf numFmtId="0" fontId="2" fillId="3" borderId="16" xfId="7" applyFont="1" applyFill="1" applyBorder="1" applyAlignment="1" applyProtection="1">
      <alignment horizontal="center" wrapText="1"/>
      <protection locked="0"/>
    </xf>
    <xf numFmtId="1" fontId="2" fillId="3" borderId="15" xfId="7" applyNumberFormat="1" applyFont="1" applyFill="1" applyBorder="1" applyAlignment="1" applyProtection="1">
      <alignment horizontal="center"/>
      <protection locked="0"/>
    </xf>
    <xf numFmtId="164" fontId="2" fillId="3" borderId="16" xfId="7" applyNumberFormat="1" applyFont="1" applyFill="1" applyBorder="1" applyAlignment="1" applyProtection="1">
      <alignment horizontal="center"/>
      <protection locked="0"/>
    </xf>
    <xf numFmtId="4" fontId="2" fillId="0" borderId="17" xfId="7" applyNumberFormat="1" applyFont="1" applyBorder="1" applyAlignment="1" applyProtection="1">
      <alignment horizontal="center"/>
      <protection locked="0"/>
    </xf>
    <xf numFmtId="17" fontId="5" fillId="3" borderId="17" xfId="7" applyNumberFormat="1" applyFont="1" applyFill="1" applyBorder="1" applyProtection="1">
      <protection locked="0"/>
    </xf>
    <xf numFmtId="44" fontId="5" fillId="0" borderId="18" xfId="7" applyNumberFormat="1" applyFont="1" applyBorder="1" applyAlignment="1" applyProtection="1">
      <alignment horizontal="center"/>
      <protection locked="0"/>
    </xf>
    <xf numFmtId="4" fontId="2" fillId="0" borderId="19" xfId="7" applyNumberFormat="1" applyFont="1" applyBorder="1" applyAlignment="1" applyProtection="1">
      <alignment horizontal="center"/>
      <protection locked="0"/>
    </xf>
    <xf numFmtId="43" fontId="5" fillId="0" borderId="19" xfId="7" applyNumberFormat="1" applyFont="1" applyBorder="1" applyAlignment="1" applyProtection="1">
      <alignment horizontal="center"/>
      <protection locked="0"/>
    </xf>
    <xf numFmtId="44" fontId="5" fillId="0" borderId="18" xfId="7" applyNumberFormat="1" applyFont="1" applyBorder="1" applyAlignment="1">
      <alignment horizontal="center" wrapText="1"/>
    </xf>
    <xf numFmtId="44" fontId="5" fillId="0" borderId="17" xfId="9" applyFont="1" applyBorder="1" applyAlignment="1">
      <alignment horizontal="center" wrapText="1"/>
    </xf>
    <xf numFmtId="44" fontId="5" fillId="0" borderId="18" xfId="9" applyFont="1" applyBorder="1" applyAlignment="1">
      <alignment horizontal="center" wrapText="1"/>
    </xf>
    <xf numFmtId="44" fontId="5" fillId="0" borderId="17" xfId="9" applyFont="1" applyFill="1" applyBorder="1" applyAlignment="1">
      <alignment horizontal="center" wrapText="1"/>
    </xf>
    <xf numFmtId="0" fontId="5" fillId="0" borderId="18" xfId="7" applyFont="1" applyBorder="1" applyAlignment="1" applyProtection="1">
      <alignment horizontal="center"/>
      <protection locked="0"/>
    </xf>
    <xf numFmtId="1" fontId="5" fillId="0" borderId="17" xfId="7" applyNumberFormat="1" applyFont="1" applyBorder="1" applyAlignment="1" applyProtection="1">
      <alignment horizontal="center"/>
      <protection locked="0"/>
    </xf>
    <xf numFmtId="164" fontId="5" fillId="0" borderId="18" xfId="7" applyNumberFormat="1" applyFont="1" applyBorder="1" applyAlignment="1" applyProtection="1">
      <alignment horizontal="center"/>
      <protection locked="0"/>
    </xf>
    <xf numFmtId="0" fontId="5" fillId="0" borderId="20" xfId="7" applyFont="1" applyBorder="1" applyAlignment="1" applyProtection="1">
      <alignment wrapText="1"/>
      <protection locked="0"/>
    </xf>
    <xf numFmtId="0" fontId="5" fillId="0" borderId="21" xfId="7" applyFont="1" applyBorder="1" applyAlignment="1" applyProtection="1">
      <alignment horizontal="center"/>
      <protection locked="0"/>
    </xf>
    <xf numFmtId="0" fontId="2" fillId="0" borderId="22" xfId="7" applyFont="1" applyBorder="1" applyAlignment="1" applyProtection="1">
      <alignment horizontal="center"/>
      <protection locked="0"/>
    </xf>
    <xf numFmtId="4" fontId="2" fillId="0" borderId="21" xfId="7" applyNumberFormat="1" applyFont="1" applyBorder="1" applyAlignment="1" applyProtection="1">
      <alignment horizontal="center"/>
      <protection locked="0"/>
    </xf>
    <xf numFmtId="4" fontId="2" fillId="0" borderId="3" xfId="7" applyNumberFormat="1" applyFont="1" applyBorder="1" applyAlignment="1" applyProtection="1">
      <alignment horizontal="center"/>
      <protection locked="0"/>
    </xf>
    <xf numFmtId="0" fontId="2" fillId="0" borderId="3" xfId="7" applyFont="1" applyBorder="1" applyAlignment="1" applyProtection="1">
      <alignment horizontal="center"/>
      <protection locked="0"/>
    </xf>
    <xf numFmtId="44" fontId="2" fillId="0" borderId="22" xfId="7" applyNumberFormat="1" applyFont="1" applyBorder="1" applyAlignment="1">
      <alignment horizontal="center" wrapText="1"/>
    </xf>
    <xf numFmtId="43" fontId="2" fillId="0" borderId="21" xfId="15" applyFont="1" applyBorder="1" applyAlignment="1" applyProtection="1">
      <alignment horizontal="center"/>
      <protection locked="0"/>
    </xf>
    <xf numFmtId="43" fontId="2" fillId="0" borderId="22" xfId="15" applyFont="1" applyBorder="1" applyAlignment="1" applyProtection="1">
      <alignment horizontal="center"/>
      <protection locked="0"/>
    </xf>
    <xf numFmtId="43" fontId="2" fillId="0" borderId="21" xfId="15" applyFont="1" applyFill="1" applyBorder="1" applyAlignment="1" applyProtection="1">
      <alignment horizontal="center"/>
      <protection locked="0"/>
    </xf>
    <xf numFmtId="0" fontId="5" fillId="0" borderId="22" xfId="7" applyFont="1" applyBorder="1" applyAlignment="1" applyProtection="1">
      <alignment horizontal="center"/>
      <protection locked="0"/>
    </xf>
    <xf numFmtId="1" fontId="2" fillId="0" borderId="21" xfId="7" applyNumberFormat="1" applyFont="1" applyBorder="1" applyAlignment="1" applyProtection="1">
      <alignment horizontal="center"/>
      <protection locked="0"/>
    </xf>
    <xf numFmtId="164" fontId="2" fillId="0" borderId="22" xfId="7" applyNumberFormat="1" applyFont="1" applyBorder="1" applyAlignment="1" applyProtection="1">
      <alignment horizontal="center"/>
      <protection locked="0"/>
    </xf>
    <xf numFmtId="0" fontId="5" fillId="0" borderId="23" xfId="7" applyFont="1" applyBorder="1" applyAlignment="1" applyProtection="1">
      <alignment wrapText="1"/>
      <protection locked="0"/>
    </xf>
    <xf numFmtId="4" fontId="5" fillId="0" borderId="24" xfId="15" applyNumberFormat="1" applyFont="1" applyBorder="1" applyAlignment="1" applyProtection="1">
      <protection locked="0"/>
    </xf>
    <xf numFmtId="4" fontId="5" fillId="0" borderId="1" xfId="15" applyNumberFormat="1" applyFont="1" applyBorder="1" applyAlignment="1" applyProtection="1">
      <protection locked="0"/>
    </xf>
    <xf numFmtId="43" fontId="5" fillId="0" borderId="24" xfId="15" applyFont="1" applyBorder="1" applyAlignment="1" applyProtection="1">
      <protection locked="0"/>
    </xf>
    <xf numFmtId="43" fontId="5" fillId="0" borderId="24" xfId="15" applyFont="1" applyFill="1" applyBorder="1" applyAlignment="1" applyProtection="1">
      <protection locked="0"/>
    </xf>
    <xf numFmtId="0" fontId="5" fillId="0" borderId="25" xfId="7" applyFont="1" applyBorder="1" applyAlignment="1" applyProtection="1">
      <alignment horizontal="center"/>
      <protection locked="0"/>
    </xf>
    <xf numFmtId="1" fontId="5" fillId="0" borderId="24" xfId="7" applyNumberFormat="1" applyFont="1" applyBorder="1" applyAlignment="1" applyProtection="1">
      <alignment horizontal="center"/>
      <protection locked="0"/>
    </xf>
    <xf numFmtId="164" fontId="5" fillId="0" borderId="25" xfId="7" applyNumberFormat="1" applyFont="1" applyBorder="1" applyAlignment="1" applyProtection="1">
      <alignment horizontal="center"/>
      <protection locked="0"/>
    </xf>
    <xf numFmtId="0" fontId="5" fillId="0" borderId="26" xfId="7" applyFont="1" applyBorder="1" applyProtection="1">
      <protection locked="0"/>
    </xf>
    <xf numFmtId="0" fontId="5" fillId="3" borderId="27" xfId="7" applyFont="1" applyFill="1" applyBorder="1" applyProtection="1">
      <protection locked="0"/>
    </xf>
    <xf numFmtId="43" fontId="5" fillId="0" borderId="28" xfId="15" applyFont="1" applyBorder="1" applyAlignment="1" applyProtection="1">
      <protection locked="0"/>
    </xf>
    <xf numFmtId="4" fontId="5" fillId="0" borderId="27" xfId="15" applyNumberFormat="1" applyFont="1" applyBorder="1" applyAlignment="1" applyProtection="1">
      <protection locked="0"/>
    </xf>
    <xf numFmtId="4" fontId="5" fillId="0" borderId="4" xfId="15" applyNumberFormat="1" applyFont="1" applyBorder="1" applyAlignment="1" applyProtection="1">
      <protection locked="0"/>
    </xf>
    <xf numFmtId="44" fontId="5" fillId="0" borderId="28" xfId="7" applyNumberFormat="1" applyFont="1" applyBorder="1" applyAlignment="1">
      <alignment horizontal="center" wrapText="1"/>
    </xf>
    <xf numFmtId="43" fontId="5" fillId="0" borderId="27" xfId="15" applyFont="1" applyBorder="1" applyAlignment="1" applyProtection="1">
      <protection locked="0"/>
    </xf>
    <xf numFmtId="43" fontId="5" fillId="0" borderId="27" xfId="15" applyFont="1" applyFill="1" applyBorder="1" applyAlignment="1" applyProtection="1">
      <protection locked="0"/>
    </xf>
    <xf numFmtId="0" fontId="5" fillId="0" borderId="28" xfId="7" applyFont="1" applyBorder="1" applyAlignment="1" applyProtection="1">
      <alignment horizontal="center"/>
      <protection locked="0"/>
    </xf>
    <xf numFmtId="1" fontId="5" fillId="0" borderId="27" xfId="7" applyNumberFormat="1" applyFont="1" applyBorder="1" applyAlignment="1" applyProtection="1">
      <alignment horizontal="center"/>
      <protection locked="0"/>
    </xf>
    <xf numFmtId="164" fontId="5" fillId="0" borderId="28" xfId="7" applyNumberFormat="1" applyFont="1" applyBorder="1" applyAlignment="1" applyProtection="1">
      <alignment horizontal="center"/>
      <protection locked="0"/>
    </xf>
    <xf numFmtId="0" fontId="5" fillId="0" borderId="29" xfId="7" applyFont="1" applyBorder="1" applyProtection="1">
      <protection locked="0"/>
    </xf>
    <xf numFmtId="4" fontId="5" fillId="0" borderId="21" xfId="15" applyNumberFormat="1" applyFont="1" applyBorder="1" applyAlignment="1" applyProtection="1">
      <protection locked="0"/>
    </xf>
    <xf numFmtId="4" fontId="5" fillId="0" borderId="3" xfId="15" applyNumberFormat="1" applyFont="1" applyBorder="1" applyAlignment="1" applyProtection="1">
      <protection locked="0"/>
    </xf>
    <xf numFmtId="1" fontId="5" fillId="0" borderId="21" xfId="7" applyNumberFormat="1" applyFont="1" applyBorder="1" applyAlignment="1" applyProtection="1">
      <alignment horizontal="center"/>
      <protection locked="0"/>
    </xf>
    <xf numFmtId="164" fontId="5" fillId="0" borderId="22" xfId="7" applyNumberFormat="1" applyFont="1" applyBorder="1" applyAlignment="1" applyProtection="1">
      <alignment horizontal="center"/>
      <protection locked="0"/>
    </xf>
    <xf numFmtId="0" fontId="5" fillId="0" borderId="23" xfId="7" applyFont="1" applyBorder="1" applyProtection="1">
      <protection locked="0"/>
    </xf>
    <xf numFmtId="43" fontId="5" fillId="0" borderId="30" xfId="15" applyFont="1" applyBorder="1" applyAlignment="1" applyProtection="1">
      <protection locked="0"/>
    </xf>
    <xf numFmtId="43" fontId="5" fillId="0" borderId="30" xfId="15" applyFont="1" applyFill="1" applyBorder="1" applyAlignment="1" applyProtection="1">
      <protection locked="0"/>
    </xf>
    <xf numFmtId="0" fontId="5" fillId="0" borderId="31" xfId="7" applyFont="1" applyBorder="1" applyAlignment="1" applyProtection="1">
      <alignment horizontal="center"/>
      <protection locked="0"/>
    </xf>
    <xf numFmtId="1" fontId="5" fillId="0" borderId="30" xfId="7" applyNumberFormat="1" applyFont="1" applyBorder="1" applyAlignment="1" applyProtection="1">
      <alignment horizontal="center"/>
      <protection locked="0"/>
    </xf>
    <xf numFmtId="164" fontId="5" fillId="0" borderId="31" xfId="7" applyNumberFormat="1" applyFont="1" applyBorder="1" applyAlignment="1" applyProtection="1">
      <alignment horizontal="center"/>
      <protection locked="0"/>
    </xf>
    <xf numFmtId="0" fontId="5" fillId="0" borderId="32" xfId="7" applyFont="1" applyBorder="1" applyProtection="1">
      <protection locked="0"/>
    </xf>
    <xf numFmtId="0" fontId="5" fillId="3" borderId="33" xfId="7" applyFont="1" applyFill="1" applyBorder="1" applyProtection="1">
      <protection locked="0"/>
    </xf>
    <xf numFmtId="43" fontId="5" fillId="0" borderId="34" xfId="15" applyFont="1" applyBorder="1" applyAlignment="1" applyProtection="1">
      <protection locked="0"/>
    </xf>
    <xf numFmtId="4" fontId="5" fillId="0" borderId="33" xfId="15" applyNumberFormat="1" applyFont="1" applyBorder="1" applyAlignment="1" applyProtection="1">
      <protection locked="0"/>
    </xf>
    <xf numFmtId="4" fontId="5" fillId="0" borderId="2" xfId="15" applyNumberFormat="1" applyFont="1" applyBorder="1" applyAlignment="1" applyProtection="1">
      <protection locked="0"/>
    </xf>
    <xf numFmtId="44" fontId="5" fillId="0" borderId="34" xfId="7" applyNumberFormat="1" applyFont="1" applyBorder="1" applyAlignment="1">
      <alignment horizontal="center" wrapText="1"/>
    </xf>
    <xf numFmtId="43" fontId="5" fillId="0" borderId="33" xfId="15" applyFont="1" applyBorder="1" applyAlignment="1" applyProtection="1">
      <protection locked="0"/>
    </xf>
    <xf numFmtId="43" fontId="5" fillId="0" borderId="33" xfId="15" applyFont="1" applyFill="1" applyBorder="1" applyAlignment="1" applyProtection="1">
      <protection locked="0"/>
    </xf>
    <xf numFmtId="0" fontId="5" fillId="0" borderId="34" xfId="7" applyFont="1" applyBorder="1" applyAlignment="1" applyProtection="1">
      <alignment horizontal="center"/>
      <protection locked="0"/>
    </xf>
    <xf numFmtId="1" fontId="5" fillId="0" borderId="33" xfId="7" applyNumberFormat="1" applyFont="1" applyBorder="1" applyAlignment="1" applyProtection="1">
      <alignment horizontal="center"/>
      <protection locked="0"/>
    </xf>
    <xf numFmtId="164" fontId="5" fillId="0" borderId="34" xfId="7" applyNumberFormat="1" applyFont="1" applyBorder="1" applyAlignment="1" applyProtection="1">
      <alignment horizontal="center"/>
      <protection locked="0"/>
    </xf>
    <xf numFmtId="0" fontId="5" fillId="0" borderId="35" xfId="7" applyFont="1" applyBorder="1" applyProtection="1">
      <protection locked="0"/>
    </xf>
    <xf numFmtId="0" fontId="5" fillId="3" borderId="13" xfId="7" applyFont="1" applyFill="1" applyBorder="1" applyProtection="1">
      <protection locked="0"/>
    </xf>
    <xf numFmtId="0" fontId="15" fillId="0" borderId="0" xfId="6" quotePrefix="1" applyFont="1" applyAlignment="1">
      <alignment horizontal="center"/>
    </xf>
    <xf numFmtId="0" fontId="4" fillId="0" borderId="0" xfId="7" applyFont="1" applyAlignment="1">
      <alignment horizontal="centerContinuous"/>
    </xf>
    <xf numFmtId="0" fontId="4" fillId="0" borderId="0" xfId="7" applyFont="1" applyAlignment="1" applyProtection="1">
      <alignment horizontal="centerContinuous"/>
      <protection locked="0"/>
    </xf>
    <xf numFmtId="14" fontId="5" fillId="0" borderId="24" xfId="7" applyNumberFormat="1" applyFont="1" applyBorder="1" applyAlignment="1" applyProtection="1">
      <alignment horizontal="center"/>
      <protection locked="0"/>
    </xf>
    <xf numFmtId="14" fontId="5" fillId="0" borderId="24" xfId="15" applyNumberFormat="1" applyFont="1" applyBorder="1" applyAlignment="1" applyProtection="1">
      <protection locked="0"/>
    </xf>
    <xf numFmtId="0" fontId="5" fillId="0" borderId="24" xfId="15" applyNumberFormat="1" applyFont="1" applyFill="1" applyBorder="1" applyAlignment="1" applyProtection="1">
      <protection locked="0"/>
    </xf>
    <xf numFmtId="0" fontId="2" fillId="0" borderId="24" xfId="7" applyFont="1" applyBorder="1" applyAlignment="1" applyProtection="1">
      <alignment horizontal="center"/>
      <protection locked="0"/>
    </xf>
    <xf numFmtId="14" fontId="5" fillId="0" borderId="21" xfId="7" applyNumberFormat="1" applyFont="1" applyBorder="1" applyAlignment="1" applyProtection="1">
      <alignment horizontal="center"/>
      <protection locked="0"/>
    </xf>
    <xf numFmtId="165" fontId="5" fillId="0" borderId="25" xfId="15" applyNumberFormat="1" applyFont="1" applyBorder="1" applyAlignment="1" applyProtection="1">
      <protection locked="0"/>
    </xf>
    <xf numFmtId="165" fontId="5" fillId="0" borderId="1" xfId="15" applyNumberFormat="1" applyFont="1" applyBorder="1" applyAlignment="1" applyProtection="1">
      <protection locked="0"/>
    </xf>
    <xf numFmtId="165" fontId="5" fillId="0" borderId="25" xfId="7" applyNumberFormat="1" applyFont="1" applyBorder="1" applyAlignment="1">
      <alignment horizontal="center" wrapText="1"/>
    </xf>
    <xf numFmtId="165" fontId="5" fillId="0" borderId="22" xfId="15" applyNumberFormat="1" applyFont="1" applyBorder="1" applyAlignment="1" applyProtection="1">
      <protection locked="0"/>
    </xf>
    <xf numFmtId="14" fontId="5" fillId="0" borderId="21" xfId="15" applyNumberFormat="1" applyFont="1" applyBorder="1" applyAlignment="1" applyProtection="1">
      <protection locked="0"/>
    </xf>
    <xf numFmtId="0" fontId="2" fillId="0" borderId="30" xfId="7" applyFont="1" applyBorder="1" applyAlignment="1" applyProtection="1">
      <alignment horizontal="center"/>
      <protection locked="0"/>
    </xf>
    <xf numFmtId="165" fontId="5" fillId="0" borderId="31" xfId="15" applyNumberFormat="1" applyFont="1" applyBorder="1" applyAlignment="1" applyProtection="1">
      <protection locked="0"/>
    </xf>
    <xf numFmtId="165" fontId="5" fillId="0" borderId="21" xfId="15" applyNumberFormat="1" applyFont="1" applyBorder="1" applyAlignment="1" applyProtection="1">
      <protection locked="0"/>
    </xf>
    <xf numFmtId="165" fontId="5" fillId="0" borderId="3" xfId="15" applyNumberFormat="1" applyFont="1" applyBorder="1" applyAlignment="1" applyProtection="1">
      <protection locked="0"/>
    </xf>
    <xf numFmtId="165" fontId="5" fillId="0" borderId="24" xfId="15" applyNumberFormat="1" applyFont="1" applyBorder="1" applyAlignment="1" applyProtection="1">
      <protection locked="0"/>
    </xf>
    <xf numFmtId="164" fontId="5" fillId="2" borderId="0" xfId="7" applyNumberFormat="1" applyFont="1" applyFill="1" applyAlignment="1" applyProtection="1">
      <alignment horizontal="center"/>
      <protection locked="0"/>
    </xf>
    <xf numFmtId="1" fontId="5" fillId="2" borderId="36" xfId="7" applyNumberFormat="1" applyFont="1" applyFill="1" applyBorder="1" applyAlignment="1" applyProtection="1">
      <alignment horizontal="center"/>
      <protection locked="0"/>
    </xf>
    <xf numFmtId="0" fontId="5" fillId="2" borderId="0" xfId="7" applyFont="1" applyFill="1" applyProtection="1">
      <protection locked="0"/>
    </xf>
    <xf numFmtId="165" fontId="5" fillId="3" borderId="14" xfId="15" applyNumberFormat="1" applyFont="1" applyFill="1" applyBorder="1" applyAlignment="1" applyProtection="1">
      <protection locked="0"/>
    </xf>
    <xf numFmtId="165" fontId="6" fillId="0" borderId="0" xfId="6" applyNumberFormat="1" applyFont="1"/>
    <xf numFmtId="165" fontId="6" fillId="0" borderId="0" xfId="6" applyNumberFormat="1" applyFont="1" applyAlignment="1">
      <alignment horizontal="center"/>
    </xf>
    <xf numFmtId="0" fontId="5" fillId="0" borderId="24" xfId="15" applyNumberFormat="1" applyFont="1" applyFill="1" applyBorder="1" applyAlignment="1" applyProtection="1">
      <alignment horizontal="right"/>
      <protection locked="0"/>
    </xf>
    <xf numFmtId="4" fontId="5" fillId="0" borderId="37" xfId="15" applyNumberFormat="1" applyFont="1" applyBorder="1" applyAlignment="1" applyProtection="1">
      <protection locked="0"/>
    </xf>
    <xf numFmtId="4" fontId="5" fillId="0" borderId="38" xfId="15" applyNumberFormat="1" applyFont="1" applyBorder="1" applyAlignment="1" applyProtection="1">
      <protection locked="0"/>
    </xf>
    <xf numFmtId="165" fontId="5" fillId="0" borderId="22" xfId="15" applyNumberFormat="1" applyFont="1" applyFill="1" applyBorder="1" applyAlignment="1" applyProtection="1">
      <protection locked="0"/>
    </xf>
    <xf numFmtId="4" fontId="5" fillId="0" borderId="21" xfId="15" applyNumberFormat="1" applyFont="1" applyFill="1" applyBorder="1" applyAlignment="1" applyProtection="1">
      <protection locked="0"/>
    </xf>
    <xf numFmtId="4" fontId="5" fillId="0" borderId="3" xfId="15" applyNumberFormat="1" applyFont="1" applyFill="1" applyBorder="1" applyAlignment="1" applyProtection="1">
      <protection locked="0"/>
    </xf>
    <xf numFmtId="165" fontId="5" fillId="0" borderId="25" xfId="15" applyNumberFormat="1" applyFont="1" applyFill="1" applyBorder="1" applyAlignment="1" applyProtection="1">
      <protection locked="0"/>
    </xf>
    <xf numFmtId="4" fontId="5" fillId="0" borderId="24" xfId="15" applyNumberFormat="1" applyFont="1" applyFill="1" applyBorder="1" applyAlignment="1" applyProtection="1">
      <protection locked="0"/>
    </xf>
    <xf numFmtId="4" fontId="5" fillId="0" borderId="1" xfId="15" applyNumberFormat="1" applyFont="1" applyFill="1" applyBorder="1" applyAlignment="1" applyProtection="1">
      <protection locked="0"/>
    </xf>
    <xf numFmtId="165" fontId="5" fillId="0" borderId="1" xfId="15" applyNumberFormat="1" applyFont="1" applyFill="1" applyBorder="1" applyAlignment="1" applyProtection="1">
      <protection locked="0"/>
    </xf>
    <xf numFmtId="0" fontId="5" fillId="0" borderId="33" xfId="7" applyFont="1" applyBorder="1" applyProtection="1">
      <protection locked="0"/>
    </xf>
    <xf numFmtId="43" fontId="5" fillId="0" borderId="34" xfId="15" applyFont="1" applyFill="1" applyBorder="1" applyAlignment="1" applyProtection="1">
      <protection locked="0"/>
    </xf>
    <xf numFmtId="4" fontId="5" fillId="0" borderId="33" xfId="15" applyNumberFormat="1" applyFont="1" applyFill="1" applyBorder="1" applyAlignment="1" applyProtection="1">
      <protection locked="0"/>
    </xf>
    <xf numFmtId="4" fontId="5" fillId="0" borderId="2" xfId="15" applyNumberFormat="1" applyFont="1" applyFill="1" applyBorder="1" applyAlignment="1" applyProtection="1">
      <protection locked="0"/>
    </xf>
    <xf numFmtId="165" fontId="5" fillId="0" borderId="21" xfId="15" applyNumberFormat="1" applyFont="1" applyFill="1" applyBorder="1" applyAlignment="1" applyProtection="1">
      <protection locked="0"/>
    </xf>
    <xf numFmtId="165" fontId="5" fillId="0" borderId="3" xfId="15" applyNumberFormat="1" applyFont="1" applyFill="1" applyBorder="1" applyAlignment="1" applyProtection="1">
      <protection locked="0"/>
    </xf>
    <xf numFmtId="165" fontId="5" fillId="0" borderId="24" xfId="15" applyNumberFormat="1" applyFont="1" applyFill="1" applyBorder="1" applyAlignment="1" applyProtection="1">
      <protection locked="0"/>
    </xf>
    <xf numFmtId="165" fontId="5" fillId="0" borderId="37" xfId="15" applyNumberFormat="1" applyFont="1" applyBorder="1" applyAlignment="1" applyProtection="1">
      <protection locked="0"/>
    </xf>
    <xf numFmtId="165" fontId="5" fillId="0" borderId="38" xfId="15" applyNumberFormat="1" applyFont="1" applyBorder="1" applyAlignment="1" applyProtection="1">
      <protection locked="0"/>
    </xf>
    <xf numFmtId="14" fontId="5" fillId="2" borderId="21" xfId="7" applyNumberFormat="1" applyFont="1" applyFill="1" applyBorder="1" applyAlignment="1" applyProtection="1">
      <alignment horizontal="center"/>
      <protection locked="0"/>
    </xf>
    <xf numFmtId="165" fontId="5" fillId="2" borderId="22" xfId="15" applyNumberFormat="1" applyFont="1" applyFill="1" applyBorder="1" applyAlignment="1" applyProtection="1">
      <protection locked="0"/>
    </xf>
    <xf numFmtId="165" fontId="5" fillId="2" borderId="25" xfId="15" applyNumberFormat="1" applyFont="1" applyFill="1" applyBorder="1" applyAlignment="1" applyProtection="1">
      <protection locked="0"/>
    </xf>
    <xf numFmtId="14" fontId="5" fillId="2" borderId="24" xfId="7" applyNumberFormat="1" applyFont="1" applyFill="1" applyBorder="1" applyAlignment="1" applyProtection="1">
      <alignment horizontal="center"/>
      <protection locked="0"/>
    </xf>
    <xf numFmtId="0" fontId="5" fillId="0" borderId="24" xfId="15" applyNumberFormat="1" applyFont="1" applyFill="1" applyBorder="1" applyAlignment="1" applyProtection="1">
      <alignment horizontal="center"/>
      <protection locked="0"/>
    </xf>
    <xf numFmtId="14" fontId="5" fillId="0" borderId="22" xfId="7" applyNumberFormat="1" applyFont="1" applyBorder="1" applyAlignment="1" applyProtection="1">
      <alignment horizontal="center"/>
      <protection locked="0"/>
    </xf>
    <xf numFmtId="0" fontId="5" fillId="2" borderId="33" xfId="7" applyFont="1" applyFill="1" applyBorder="1" applyProtection="1">
      <protection locked="0"/>
    </xf>
    <xf numFmtId="14" fontId="5" fillId="2" borderId="33" xfId="7" applyNumberFormat="1" applyFont="1" applyFill="1" applyBorder="1" applyAlignment="1" applyProtection="1">
      <alignment horizontal="center" vertical="center"/>
      <protection locked="0"/>
    </xf>
    <xf numFmtId="165" fontId="5" fillId="0" borderId="0" xfId="15" applyNumberFormat="1" applyFont="1" applyBorder="1" applyAlignment="1" applyProtection="1">
      <protection locked="0"/>
    </xf>
    <xf numFmtId="0" fontId="5" fillId="0" borderId="39" xfId="15" applyNumberFormat="1" applyFont="1" applyFill="1" applyBorder="1" applyAlignment="1" applyProtection="1">
      <alignment horizontal="right"/>
      <protection locked="0"/>
    </xf>
    <xf numFmtId="14" fontId="5" fillId="0" borderId="0" xfId="7" applyNumberFormat="1" applyFont="1" applyAlignment="1" applyProtection="1">
      <alignment horizontal="center"/>
      <protection locked="0"/>
    </xf>
    <xf numFmtId="0" fontId="5" fillId="3" borderId="24" xfId="15" applyNumberFormat="1" applyFont="1" applyFill="1" applyBorder="1" applyAlignment="1" applyProtection="1">
      <alignment horizontal="left"/>
      <protection locked="0"/>
    </xf>
    <xf numFmtId="165" fontId="5" fillId="0" borderId="24" xfId="26" applyNumberFormat="1" applyFont="1" applyFill="1" applyBorder="1" applyAlignment="1" applyProtection="1">
      <alignment horizontal="right"/>
      <protection locked="0"/>
    </xf>
    <xf numFmtId="165" fontId="5" fillId="0" borderId="24" xfId="15" applyNumberFormat="1" applyFont="1" applyFill="1" applyBorder="1" applyAlignment="1" applyProtection="1">
      <alignment horizontal="right"/>
      <protection locked="0"/>
    </xf>
    <xf numFmtId="165" fontId="5" fillId="0" borderId="39" xfId="15" applyNumberFormat="1" applyFont="1" applyFill="1" applyBorder="1" applyAlignment="1" applyProtection="1">
      <alignment horizontal="right"/>
      <protection locked="0"/>
    </xf>
    <xf numFmtId="14" fontId="5" fillId="0" borderId="23" xfId="7" applyNumberFormat="1" applyFont="1" applyBorder="1" applyAlignment="1" applyProtection="1">
      <alignment horizontal="center"/>
      <protection locked="0"/>
    </xf>
    <xf numFmtId="14" fontId="5" fillId="0" borderId="44" xfId="7" applyNumberFormat="1" applyFont="1" applyBorder="1" applyAlignment="1" applyProtection="1">
      <alignment horizontal="center"/>
      <protection locked="0"/>
    </xf>
    <xf numFmtId="165" fontId="5" fillId="0" borderId="39" xfId="15" applyNumberFormat="1" applyFont="1" applyBorder="1" applyAlignment="1" applyProtection="1">
      <protection locked="0"/>
    </xf>
    <xf numFmtId="14" fontId="5" fillId="0" borderId="39" xfId="7" applyNumberFormat="1" applyFont="1" applyBorder="1" applyAlignment="1" applyProtection="1">
      <alignment horizontal="center"/>
      <protection locked="0"/>
    </xf>
    <xf numFmtId="165" fontId="5" fillId="0" borderId="47" xfId="15" applyNumberFormat="1" applyFont="1" applyFill="1" applyBorder="1" applyAlignment="1" applyProtection="1">
      <alignment horizontal="right"/>
      <protection locked="0"/>
    </xf>
    <xf numFmtId="14" fontId="5" fillId="0" borderId="47" xfId="7" applyNumberFormat="1" applyFont="1" applyBorder="1" applyAlignment="1" applyProtection="1">
      <alignment horizontal="center"/>
      <protection locked="0"/>
    </xf>
    <xf numFmtId="14" fontId="5" fillId="0" borderId="30" xfId="7" applyNumberFormat="1" applyFont="1" applyBorder="1" applyAlignment="1" applyProtection="1">
      <alignment horizontal="center"/>
      <protection locked="0"/>
    </xf>
    <xf numFmtId="0" fontId="5" fillId="0" borderId="47" xfId="15" applyNumberFormat="1" applyFont="1" applyFill="1" applyBorder="1" applyAlignment="1" applyProtection="1">
      <alignment horizontal="right"/>
      <protection locked="0"/>
    </xf>
    <xf numFmtId="0" fontId="5" fillId="0" borderId="48" xfId="7" applyFont="1" applyBorder="1" applyAlignment="1" applyProtection="1">
      <alignment horizontal="center"/>
      <protection locked="0"/>
    </xf>
    <xf numFmtId="1" fontId="5" fillId="0" borderId="47" xfId="7" applyNumberFormat="1" applyFont="1" applyBorder="1" applyAlignment="1" applyProtection="1">
      <alignment horizontal="center"/>
      <protection locked="0"/>
    </xf>
    <xf numFmtId="0" fontId="5" fillId="0" borderId="49" xfId="7" applyFont="1" applyBorder="1" applyProtection="1">
      <protection locked="0"/>
    </xf>
    <xf numFmtId="0" fontId="5" fillId="0" borderId="30" xfId="15" applyNumberFormat="1" applyFont="1" applyFill="1" applyBorder="1" applyAlignment="1" applyProtection="1">
      <alignment horizontal="right"/>
      <protection locked="0"/>
    </xf>
    <xf numFmtId="165" fontId="5" fillId="0" borderId="47" xfId="15" applyNumberFormat="1" applyFont="1" applyBorder="1" applyAlignment="1" applyProtection="1">
      <protection locked="0"/>
    </xf>
    <xf numFmtId="165" fontId="5" fillId="0" borderId="50" xfId="15" applyNumberFormat="1" applyFont="1" applyBorder="1" applyAlignment="1" applyProtection="1">
      <protection locked="0"/>
    </xf>
    <xf numFmtId="165" fontId="5" fillId="0" borderId="30" xfId="15" applyNumberFormat="1" applyFont="1" applyBorder="1" applyAlignment="1" applyProtection="1">
      <protection locked="0"/>
    </xf>
    <xf numFmtId="165" fontId="5" fillId="0" borderId="52" xfId="15" applyNumberFormat="1" applyFont="1" applyBorder="1" applyAlignment="1" applyProtection="1">
      <protection locked="0"/>
    </xf>
    <xf numFmtId="0" fontId="6" fillId="0" borderId="53" xfId="6" applyFont="1" applyBorder="1"/>
    <xf numFmtId="0" fontId="5" fillId="0" borderId="54" xfId="7" applyFont="1" applyBorder="1" applyAlignment="1" applyProtection="1">
      <alignment horizontal="center"/>
      <protection locked="0"/>
    </xf>
    <xf numFmtId="0" fontId="5" fillId="0" borderId="55" xfId="7" applyFont="1" applyBorder="1" applyProtection="1">
      <protection locked="0"/>
    </xf>
    <xf numFmtId="0" fontId="2" fillId="0" borderId="51" xfId="7" applyFont="1" applyBorder="1" applyAlignment="1" applyProtection="1">
      <alignment horizontal="center"/>
      <protection locked="0"/>
    </xf>
    <xf numFmtId="0" fontId="5" fillId="0" borderId="32" xfId="15" applyNumberFormat="1" applyFont="1" applyFill="1" applyBorder="1" applyAlignment="1" applyProtection="1">
      <alignment horizontal="left"/>
      <protection locked="0"/>
    </xf>
    <xf numFmtId="0" fontId="5" fillId="0" borderId="46" xfId="7" applyFont="1" applyBorder="1" applyProtection="1">
      <protection locked="0"/>
    </xf>
    <xf numFmtId="1" fontId="5" fillId="0" borderId="56" xfId="7" applyNumberFormat="1" applyFont="1" applyBorder="1" applyAlignment="1" applyProtection="1">
      <alignment horizontal="center"/>
      <protection locked="0"/>
    </xf>
    <xf numFmtId="164" fontId="5" fillId="0" borderId="57" xfId="7" applyNumberFormat="1" applyFont="1" applyBorder="1" applyAlignment="1" applyProtection="1">
      <alignment horizontal="center"/>
      <protection locked="0"/>
    </xf>
    <xf numFmtId="164" fontId="5" fillId="0" borderId="58" xfId="7" applyNumberFormat="1" applyFont="1" applyBorder="1" applyAlignment="1" applyProtection="1">
      <alignment horizontal="center"/>
      <protection locked="0"/>
    </xf>
    <xf numFmtId="0" fontId="5" fillId="0" borderId="43" xfId="7" applyFont="1" applyBorder="1" applyProtection="1">
      <protection locked="0"/>
    </xf>
    <xf numFmtId="0" fontId="5" fillId="0" borderId="59" xfId="7" applyFont="1" applyBorder="1" applyProtection="1">
      <protection locked="0"/>
    </xf>
    <xf numFmtId="14" fontId="5" fillId="0" borderId="49" xfId="7" applyNumberFormat="1" applyFont="1" applyBorder="1" applyAlignment="1" applyProtection="1">
      <alignment horizontal="center"/>
      <protection locked="0"/>
    </xf>
    <xf numFmtId="14" fontId="5" fillId="0" borderId="26" xfId="7" applyNumberFormat="1" applyFont="1" applyBorder="1" applyAlignment="1" applyProtection="1">
      <alignment horizontal="center"/>
      <protection locked="0"/>
    </xf>
    <xf numFmtId="0" fontId="5" fillId="0" borderId="61" xfId="15" applyNumberFormat="1" applyFont="1" applyFill="1" applyBorder="1" applyAlignment="1" applyProtection="1">
      <alignment horizontal="right"/>
      <protection locked="0"/>
    </xf>
    <xf numFmtId="165" fontId="5" fillId="0" borderId="26" xfId="15" applyNumberFormat="1" applyFont="1" applyBorder="1" applyAlignment="1" applyProtection="1">
      <protection locked="0"/>
    </xf>
    <xf numFmtId="165" fontId="5" fillId="0" borderId="23" xfId="15" applyNumberFormat="1" applyFont="1" applyBorder="1" applyAlignment="1" applyProtection="1">
      <protection locked="0"/>
    </xf>
    <xf numFmtId="14" fontId="5" fillId="0" borderId="45" xfId="7" applyNumberFormat="1" applyFont="1" applyBorder="1" applyAlignment="1" applyProtection="1">
      <alignment horizontal="center"/>
      <protection locked="0"/>
    </xf>
    <xf numFmtId="164" fontId="5" fillId="0" borderId="46" xfId="7" applyNumberFormat="1" applyFont="1" applyBorder="1" applyAlignment="1" applyProtection="1">
      <alignment horizontal="center"/>
      <protection locked="0"/>
    </xf>
    <xf numFmtId="164" fontId="5" fillId="0" borderId="62" xfId="7" applyNumberFormat="1" applyFont="1" applyBorder="1" applyAlignment="1" applyProtection="1">
      <alignment horizontal="center"/>
      <protection locked="0"/>
    </xf>
    <xf numFmtId="164" fontId="5" fillId="0" borderId="44" xfId="7" applyNumberFormat="1" applyFont="1" applyBorder="1" applyAlignment="1" applyProtection="1">
      <alignment horizontal="center"/>
      <protection locked="0"/>
    </xf>
    <xf numFmtId="164" fontId="5" fillId="0" borderId="59" xfId="7" applyNumberFormat="1" applyFont="1" applyBorder="1" applyAlignment="1" applyProtection="1">
      <alignment horizontal="center"/>
      <protection locked="0"/>
    </xf>
    <xf numFmtId="164" fontId="5" fillId="0" borderId="42" xfId="7" applyNumberFormat="1" applyFont="1" applyBorder="1" applyAlignment="1" applyProtection="1">
      <alignment horizontal="center"/>
      <protection locked="0"/>
    </xf>
    <xf numFmtId="164" fontId="5" fillId="0" borderId="43" xfId="7" applyNumberFormat="1" applyFont="1" applyBorder="1" applyAlignment="1" applyProtection="1">
      <alignment horizontal="center"/>
      <protection locked="0"/>
    </xf>
    <xf numFmtId="164" fontId="5" fillId="0" borderId="63" xfId="7" applyNumberFormat="1" applyFont="1" applyBorder="1" applyAlignment="1" applyProtection="1">
      <alignment horizontal="center"/>
      <protection locked="0"/>
    </xf>
    <xf numFmtId="1" fontId="5" fillId="0" borderId="26" xfId="7" applyNumberFormat="1" applyFont="1" applyBorder="1" applyAlignment="1" applyProtection="1">
      <alignment horizontal="center"/>
      <protection locked="0"/>
    </xf>
    <xf numFmtId="1" fontId="5" fillId="0" borderId="29" xfId="7" applyNumberFormat="1" applyFont="1" applyBorder="1" applyAlignment="1" applyProtection="1">
      <alignment horizontal="center"/>
      <protection locked="0"/>
    </xf>
    <xf numFmtId="1" fontId="5" fillId="0" borderId="32" xfId="7" applyNumberFormat="1" applyFont="1" applyBorder="1" applyAlignment="1" applyProtection="1">
      <alignment horizontal="center"/>
      <protection locked="0"/>
    </xf>
    <xf numFmtId="1" fontId="5" fillId="0" borderId="35" xfId="7" applyNumberFormat="1" applyFont="1" applyBorder="1" applyAlignment="1" applyProtection="1">
      <alignment horizontal="center"/>
      <protection locked="0"/>
    </xf>
    <xf numFmtId="1" fontId="5" fillId="0" borderId="49" xfId="7" applyNumberFormat="1" applyFont="1" applyBorder="1" applyAlignment="1" applyProtection="1">
      <alignment horizontal="center"/>
      <protection locked="0"/>
    </xf>
    <xf numFmtId="1" fontId="5" fillId="0" borderId="43" xfId="7" applyNumberFormat="1" applyFont="1" applyBorder="1" applyAlignment="1" applyProtection="1">
      <alignment horizontal="center"/>
      <protection locked="0"/>
    </xf>
    <xf numFmtId="1" fontId="5" fillId="0" borderId="51" xfId="7" applyNumberFormat="1" applyFont="1" applyBorder="1" applyAlignment="1" applyProtection="1">
      <alignment horizontal="center"/>
      <protection locked="0"/>
    </xf>
    <xf numFmtId="1" fontId="5" fillId="0" borderId="39" xfId="7" applyNumberFormat="1" applyFont="1" applyBorder="1" applyAlignment="1" applyProtection="1">
      <alignment horizontal="center"/>
      <protection locked="0"/>
    </xf>
    <xf numFmtId="1" fontId="5" fillId="0" borderId="64" xfId="7" applyNumberFormat="1" applyFont="1" applyBorder="1" applyAlignment="1" applyProtection="1">
      <alignment horizontal="center"/>
      <protection locked="0"/>
    </xf>
    <xf numFmtId="1" fontId="5" fillId="0" borderId="40" xfId="7" applyNumberFormat="1" applyFont="1" applyBorder="1" applyAlignment="1" applyProtection="1">
      <alignment horizontal="center"/>
      <protection locked="0"/>
    </xf>
    <xf numFmtId="1" fontId="5" fillId="0" borderId="41" xfId="7" applyNumberFormat="1" applyFont="1" applyBorder="1" applyAlignment="1" applyProtection="1">
      <alignment horizontal="center"/>
      <protection locked="0"/>
    </xf>
    <xf numFmtId="1" fontId="5" fillId="0" borderId="46" xfId="7" applyNumberFormat="1" applyFont="1" applyBorder="1" applyAlignment="1" applyProtection="1">
      <alignment horizontal="center"/>
      <protection locked="0"/>
    </xf>
    <xf numFmtId="1" fontId="5" fillId="0" borderId="62" xfId="7" applyNumberFormat="1" applyFont="1" applyBorder="1" applyAlignment="1" applyProtection="1">
      <alignment horizontal="center"/>
      <protection locked="0"/>
    </xf>
    <xf numFmtId="1" fontId="5" fillId="0" borderId="59" xfId="7" applyNumberFormat="1" applyFont="1" applyBorder="1" applyAlignment="1" applyProtection="1">
      <alignment horizontal="center"/>
      <protection locked="0"/>
    </xf>
    <xf numFmtId="1" fontId="5" fillId="0" borderId="42" xfId="7" applyNumberFormat="1" applyFont="1" applyBorder="1" applyAlignment="1" applyProtection="1">
      <alignment horizontal="center"/>
      <protection locked="0"/>
    </xf>
    <xf numFmtId="1" fontId="5" fillId="0" borderId="63" xfId="7" applyNumberFormat="1" applyFont="1" applyBorder="1" applyAlignment="1" applyProtection="1">
      <alignment horizontal="center"/>
      <protection locked="0"/>
    </xf>
    <xf numFmtId="1" fontId="5" fillId="0" borderId="23" xfId="7" applyNumberFormat="1" applyFont="1" applyBorder="1" applyAlignment="1" applyProtection="1">
      <alignment horizontal="center"/>
      <protection locked="0"/>
    </xf>
    <xf numFmtId="0" fontId="5" fillId="0" borderId="46" xfId="7" applyFont="1" applyBorder="1" applyAlignment="1" applyProtection="1">
      <alignment horizontal="center"/>
      <protection locked="0"/>
    </xf>
    <xf numFmtId="14" fontId="5" fillId="0" borderId="46" xfId="7" applyNumberFormat="1" applyFont="1" applyBorder="1" applyProtection="1">
      <protection locked="0"/>
    </xf>
    <xf numFmtId="165" fontId="2" fillId="0" borderId="30" xfId="15" applyNumberFormat="1" applyFont="1" applyBorder="1" applyAlignment="1" applyProtection="1">
      <protection locked="0"/>
    </xf>
    <xf numFmtId="165" fontId="2" fillId="0" borderId="52" xfId="15" applyNumberFormat="1" applyFont="1" applyBorder="1" applyAlignment="1" applyProtection="1">
      <protection locked="0"/>
    </xf>
    <xf numFmtId="165" fontId="2" fillId="0" borderId="31" xfId="15" applyNumberFormat="1" applyFont="1" applyBorder="1" applyAlignment="1" applyProtection="1">
      <protection locked="0"/>
    </xf>
    <xf numFmtId="14" fontId="2" fillId="0" borderId="30" xfId="7" applyNumberFormat="1" applyFont="1" applyBorder="1" applyAlignment="1" applyProtection="1">
      <alignment horizontal="center"/>
      <protection locked="0"/>
    </xf>
    <xf numFmtId="165" fontId="2" fillId="0" borderId="30" xfId="15" applyNumberFormat="1" applyFont="1" applyFill="1" applyBorder="1" applyAlignment="1" applyProtection="1">
      <alignment horizontal="right"/>
      <protection locked="0"/>
    </xf>
    <xf numFmtId="14" fontId="5" fillId="0" borderId="46" xfId="7" applyNumberFormat="1" applyFont="1" applyBorder="1" applyAlignment="1" applyProtection="1">
      <alignment horizontal="center"/>
      <protection locked="0"/>
    </xf>
    <xf numFmtId="14" fontId="5" fillId="0" borderId="59" xfId="7" applyNumberFormat="1" applyFont="1" applyBorder="1" applyAlignment="1" applyProtection="1">
      <alignment horizontal="center"/>
      <protection locked="0"/>
    </xf>
    <xf numFmtId="14" fontId="5" fillId="0" borderId="43" xfId="7" applyNumberFormat="1" applyFont="1" applyBorder="1" applyAlignment="1" applyProtection="1">
      <alignment horizontal="center"/>
      <protection locked="0"/>
    </xf>
    <xf numFmtId="165" fontId="5" fillId="0" borderId="1" xfId="15" applyNumberFormat="1" applyFont="1" applyBorder="1" applyAlignment="1" applyProtection="1">
      <alignment horizontal="center"/>
      <protection locked="0"/>
    </xf>
    <xf numFmtId="165" fontId="2" fillId="0" borderId="31" xfId="15" applyNumberFormat="1" applyFont="1" applyBorder="1" applyAlignment="1" applyProtection="1">
      <alignment horizontal="center"/>
      <protection locked="0"/>
    </xf>
    <xf numFmtId="165" fontId="5" fillId="0" borderId="50" xfId="15" applyNumberFormat="1" applyFont="1" applyBorder="1" applyAlignment="1" applyProtection="1">
      <alignment horizontal="center"/>
      <protection locked="0"/>
    </xf>
    <xf numFmtId="165" fontId="2" fillId="0" borderId="52" xfId="15" applyNumberFormat="1" applyFont="1" applyBorder="1" applyAlignment="1" applyProtection="1">
      <alignment horizontal="center"/>
      <protection locked="0"/>
    </xf>
    <xf numFmtId="0" fontId="2" fillId="0" borderId="30" xfId="15" applyNumberFormat="1" applyFont="1" applyFill="1" applyBorder="1" applyAlignment="1" applyProtection="1">
      <alignment horizontal="right"/>
      <protection locked="0"/>
    </xf>
    <xf numFmtId="0" fontId="5" fillId="3" borderId="47" xfId="15" applyNumberFormat="1" applyFont="1" applyFill="1" applyBorder="1" applyAlignment="1" applyProtection="1">
      <alignment horizontal="right"/>
      <protection locked="0"/>
    </xf>
    <xf numFmtId="0" fontId="5" fillId="3" borderId="47" xfId="15" applyNumberFormat="1" applyFont="1" applyFill="1" applyBorder="1" applyAlignment="1" applyProtection="1">
      <alignment horizontal="left"/>
      <protection locked="0"/>
    </xf>
    <xf numFmtId="43" fontId="5" fillId="0" borderId="56" xfId="15" applyFont="1" applyBorder="1" applyAlignment="1" applyProtection="1">
      <protection locked="0"/>
    </xf>
    <xf numFmtId="43" fontId="5" fillId="0" borderId="56" xfId="15" applyFont="1" applyFill="1" applyBorder="1" applyAlignment="1" applyProtection="1">
      <protection locked="0"/>
    </xf>
    <xf numFmtId="0" fontId="5" fillId="0" borderId="57" xfId="7" applyFont="1" applyBorder="1" applyAlignment="1" applyProtection="1">
      <alignment horizontal="center"/>
      <protection locked="0"/>
    </xf>
    <xf numFmtId="0" fontId="5" fillId="0" borderId="51" xfId="7" applyFont="1" applyBorder="1" applyProtection="1">
      <protection locked="0"/>
    </xf>
    <xf numFmtId="165" fontId="5" fillId="0" borderId="22" xfId="15" applyNumberFormat="1" applyFont="1" applyFill="1" applyBorder="1" applyAlignment="1" applyProtection="1">
      <alignment horizontal="center"/>
      <protection locked="0"/>
    </xf>
    <xf numFmtId="165" fontId="2" fillId="0" borderId="25" xfId="15" applyNumberFormat="1" applyFont="1" applyBorder="1" applyAlignment="1" applyProtection="1">
      <protection locked="0"/>
    </xf>
    <xf numFmtId="43" fontId="2" fillId="0" borderId="24" xfId="15" applyFont="1" applyBorder="1" applyAlignment="1" applyProtection="1">
      <protection locked="0"/>
    </xf>
    <xf numFmtId="43" fontId="2" fillId="0" borderId="30" xfId="15" applyFont="1" applyBorder="1" applyAlignment="1" applyProtection="1">
      <protection locked="0"/>
    </xf>
    <xf numFmtId="165" fontId="2" fillId="0" borderId="31" xfId="15" applyNumberFormat="1" applyFont="1" applyFill="1" applyBorder="1" applyAlignment="1" applyProtection="1">
      <protection locked="0"/>
    </xf>
    <xf numFmtId="43" fontId="2" fillId="0" borderId="30" xfId="15" applyFont="1" applyFill="1" applyBorder="1" applyAlignment="1" applyProtection="1">
      <protection locked="0"/>
    </xf>
    <xf numFmtId="0" fontId="4" fillId="0" borderId="0" xfId="7" applyFont="1" applyAlignment="1">
      <alignment horizontal="right"/>
    </xf>
    <xf numFmtId="0" fontId="8" fillId="0" borderId="0" xfId="7" applyFont="1" applyAlignment="1">
      <alignment horizontal="right"/>
    </xf>
    <xf numFmtId="0" fontId="15" fillId="0" borderId="0" xfId="6" quotePrefix="1" applyFont="1" applyAlignment="1">
      <alignment horizontal="right"/>
    </xf>
    <xf numFmtId="0" fontId="2" fillId="3" borderId="14" xfId="7" applyFont="1" applyFill="1" applyBorder="1" applyAlignment="1" applyProtection="1">
      <alignment horizontal="right" wrapText="1"/>
      <protection locked="0"/>
    </xf>
    <xf numFmtId="44" fontId="2" fillId="0" borderId="22" xfId="7" applyNumberFormat="1" applyFont="1" applyBorder="1" applyAlignment="1">
      <alignment horizontal="right" wrapText="1"/>
    </xf>
    <xf numFmtId="44" fontId="5" fillId="0" borderId="18" xfId="7" applyNumberFormat="1" applyFont="1" applyBorder="1" applyAlignment="1">
      <alignment horizontal="right" wrapText="1"/>
    </xf>
    <xf numFmtId="165" fontId="5" fillId="0" borderId="25" xfId="7" applyNumberFormat="1" applyFont="1" applyBorder="1" applyAlignment="1">
      <alignment horizontal="right" wrapText="1"/>
    </xf>
    <xf numFmtId="165" fontId="5" fillId="0" borderId="25" xfId="15" applyNumberFormat="1" applyFont="1" applyBorder="1" applyAlignment="1" applyProtection="1">
      <alignment horizontal="right"/>
      <protection locked="0"/>
    </xf>
    <xf numFmtId="44" fontId="5" fillId="0" borderId="28" xfId="7" applyNumberFormat="1" applyFont="1" applyBorder="1" applyAlignment="1">
      <alignment horizontal="right" wrapText="1"/>
    </xf>
    <xf numFmtId="165" fontId="5" fillId="0" borderId="31" xfId="15" applyNumberFormat="1" applyFont="1" applyBorder="1" applyAlignment="1" applyProtection="1">
      <alignment horizontal="right"/>
      <protection locked="0"/>
    </xf>
    <xf numFmtId="44" fontId="5" fillId="0" borderId="34" xfId="7" applyNumberFormat="1" applyFont="1" applyBorder="1" applyAlignment="1">
      <alignment horizontal="right" wrapText="1"/>
    </xf>
    <xf numFmtId="165" fontId="5" fillId="3" borderId="14" xfId="15" applyNumberFormat="1" applyFont="1" applyFill="1" applyBorder="1" applyAlignment="1" applyProtection="1">
      <alignment horizontal="right"/>
      <protection locked="0"/>
    </xf>
    <xf numFmtId="0" fontId="6" fillId="0" borderId="0" xfId="6" applyFont="1" applyAlignment="1">
      <alignment horizontal="right"/>
    </xf>
    <xf numFmtId="0" fontId="10" fillId="0" borderId="0" xfId="12" applyFont="1" applyAlignment="1">
      <alignment horizontal="right"/>
    </xf>
    <xf numFmtId="44" fontId="12" fillId="0" borderId="0" xfId="15" applyNumberFormat="1" applyFont="1" applyFill="1" applyBorder="1" applyAlignment="1" applyProtection="1">
      <alignment horizontal="right"/>
      <protection locked="0"/>
    </xf>
    <xf numFmtId="165" fontId="5" fillId="0" borderId="48" xfId="15" applyNumberFormat="1" applyFont="1" applyBorder="1" applyAlignment="1" applyProtection="1">
      <protection locked="0"/>
    </xf>
    <xf numFmtId="165" fontId="5" fillId="0" borderId="48" xfId="15" applyNumberFormat="1" applyFont="1" applyBorder="1" applyAlignment="1" applyProtection="1">
      <alignment horizontal="right"/>
      <protection locked="0"/>
    </xf>
    <xf numFmtId="0" fontId="5" fillId="3" borderId="24" xfId="7" applyFont="1" applyFill="1" applyBorder="1" applyAlignment="1" applyProtection="1">
      <alignment horizontal="left"/>
      <protection locked="0"/>
    </xf>
    <xf numFmtId="165" fontId="5" fillId="0" borderId="67" xfId="15" applyNumberFormat="1" applyFont="1" applyBorder="1" applyAlignment="1" applyProtection="1">
      <protection locked="0"/>
    </xf>
    <xf numFmtId="14" fontId="5" fillId="0" borderId="47" xfId="15" applyNumberFormat="1" applyFont="1" applyBorder="1" applyAlignment="1" applyProtection="1">
      <protection locked="0"/>
    </xf>
    <xf numFmtId="43" fontId="5" fillId="0" borderId="47" xfId="15" applyFont="1" applyFill="1" applyBorder="1" applyAlignment="1" applyProtection="1">
      <protection locked="0"/>
    </xf>
    <xf numFmtId="0" fontId="5" fillId="3" borderId="47" xfId="7" applyFont="1" applyFill="1" applyBorder="1" applyAlignment="1" applyProtection="1">
      <alignment horizontal="center"/>
      <protection locked="0"/>
    </xf>
    <xf numFmtId="165" fontId="2" fillId="0" borderId="37" xfId="15" applyNumberFormat="1" applyFont="1" applyBorder="1" applyAlignment="1" applyProtection="1">
      <protection locked="0"/>
    </xf>
    <xf numFmtId="165" fontId="2" fillId="0" borderId="38" xfId="15" applyNumberFormat="1" applyFont="1" applyBorder="1" applyAlignment="1" applyProtection="1">
      <protection locked="0"/>
    </xf>
    <xf numFmtId="165" fontId="2" fillId="0" borderId="25" xfId="15" applyNumberFormat="1" applyFont="1" applyBorder="1" applyAlignment="1" applyProtection="1">
      <alignment horizontal="right"/>
      <protection locked="0"/>
    </xf>
    <xf numFmtId="165" fontId="2" fillId="0" borderId="60" xfId="15" applyNumberFormat="1" applyFont="1" applyBorder="1" applyAlignment="1" applyProtection="1">
      <protection locked="0"/>
    </xf>
    <xf numFmtId="165" fontId="2" fillId="0" borderId="66" xfId="15" applyNumberFormat="1" applyFont="1" applyBorder="1" applyAlignment="1" applyProtection="1">
      <protection locked="0"/>
    </xf>
    <xf numFmtId="165" fontId="2" fillId="0" borderId="31" xfId="15" applyNumberFormat="1" applyFont="1" applyBorder="1" applyAlignment="1" applyProtection="1">
      <alignment horizontal="right"/>
      <protection locked="0"/>
    </xf>
    <xf numFmtId="0" fontId="5" fillId="3" borderId="24" xfId="7" applyFont="1" applyFill="1" applyBorder="1" applyAlignment="1" applyProtection="1">
      <alignment horizontal="center"/>
      <protection locked="0"/>
    </xf>
    <xf numFmtId="14" fontId="2" fillId="0" borderId="24" xfId="7" applyNumberFormat="1" applyFont="1" applyBorder="1" applyAlignment="1" applyProtection="1">
      <alignment horizontal="center"/>
      <protection locked="0"/>
    </xf>
    <xf numFmtId="14" fontId="5" fillId="0" borderId="30" xfId="15" applyNumberFormat="1" applyFont="1" applyBorder="1" applyAlignment="1" applyProtection="1">
      <protection locked="0"/>
    </xf>
    <xf numFmtId="0" fontId="2" fillId="3" borderId="47" xfId="7" applyFont="1" applyFill="1" applyBorder="1" applyAlignment="1" applyProtection="1">
      <alignment horizontal="left"/>
      <protection locked="0"/>
    </xf>
    <xf numFmtId="43" fontId="5" fillId="0" borderId="47" xfId="15" applyFont="1" applyBorder="1" applyAlignment="1" applyProtection="1">
      <protection locked="0"/>
    </xf>
    <xf numFmtId="14" fontId="2" fillId="0" borderId="30" xfId="15" applyNumberFormat="1" applyFont="1" applyBorder="1" applyAlignment="1" applyProtection="1">
      <protection locked="0"/>
    </xf>
    <xf numFmtId="14" fontId="2" fillId="3" borderId="24" xfId="7" applyNumberFormat="1" applyFont="1" applyFill="1" applyBorder="1" applyAlignment="1" applyProtection="1">
      <alignment horizontal="left"/>
      <protection locked="0"/>
    </xf>
    <xf numFmtId="14" fontId="2" fillId="3" borderId="47" xfId="7" applyNumberFormat="1" applyFont="1" applyFill="1" applyBorder="1" applyAlignment="1" applyProtection="1">
      <alignment horizontal="left"/>
      <protection locked="0"/>
    </xf>
    <xf numFmtId="0" fontId="2" fillId="0" borderId="56" xfId="7" applyFont="1" applyBorder="1" applyAlignment="1" applyProtection="1">
      <alignment horizontal="center"/>
      <protection locked="0"/>
    </xf>
    <xf numFmtId="165" fontId="5" fillId="0" borderId="57" xfId="15" applyNumberFormat="1" applyFont="1" applyBorder="1" applyAlignment="1" applyProtection="1">
      <protection locked="0"/>
    </xf>
    <xf numFmtId="165" fontId="5" fillId="0" borderId="65" xfId="15" applyNumberFormat="1" applyFont="1" applyBorder="1" applyAlignment="1" applyProtection="1">
      <protection locked="0"/>
    </xf>
    <xf numFmtId="165" fontId="5" fillId="0" borderId="68" xfId="15" applyNumberFormat="1" applyFont="1" applyBorder="1" applyAlignment="1" applyProtection="1">
      <protection locked="0"/>
    </xf>
    <xf numFmtId="165" fontId="5" fillId="0" borderId="57" xfId="15" applyNumberFormat="1" applyFont="1" applyBorder="1" applyAlignment="1" applyProtection="1">
      <alignment horizontal="right"/>
      <protection locked="0"/>
    </xf>
    <xf numFmtId="14" fontId="5" fillId="0" borderId="31" xfId="7" applyNumberFormat="1" applyFont="1" applyBorder="1" applyAlignment="1" applyProtection="1">
      <alignment horizontal="center"/>
      <protection locked="0"/>
    </xf>
    <xf numFmtId="14" fontId="5" fillId="0" borderId="34" xfId="7" applyNumberFormat="1" applyFont="1" applyBorder="1" applyAlignment="1" applyProtection="1">
      <alignment horizontal="center"/>
      <protection locked="0"/>
    </xf>
    <xf numFmtId="14" fontId="5" fillId="0" borderId="25" xfId="7" applyNumberFormat="1" applyFont="1" applyBorder="1" applyAlignment="1" applyProtection="1">
      <alignment horizontal="center"/>
      <protection locked="0"/>
    </xf>
    <xf numFmtId="14" fontId="5" fillId="0" borderId="28" xfId="7" applyNumberFormat="1" applyFont="1" applyBorder="1" applyAlignment="1" applyProtection="1">
      <alignment horizontal="center"/>
      <protection locked="0"/>
    </xf>
    <xf numFmtId="14" fontId="5" fillId="0" borderId="48" xfId="7" applyNumberFormat="1" applyFont="1" applyBorder="1" applyAlignment="1" applyProtection="1">
      <alignment horizontal="center"/>
      <protection locked="0"/>
    </xf>
    <xf numFmtId="165" fontId="5" fillId="0" borderId="48" xfId="7" applyNumberFormat="1" applyFont="1" applyBorder="1" applyAlignment="1">
      <alignment horizontal="center" wrapText="1"/>
    </xf>
    <xf numFmtId="0" fontId="5" fillId="0" borderId="47" xfId="15" applyNumberFormat="1" applyFont="1" applyFill="1" applyBorder="1" applyAlignment="1" applyProtection="1">
      <alignment horizontal="center"/>
      <protection locked="0"/>
    </xf>
    <xf numFmtId="0" fontId="5" fillId="0" borderId="30" xfId="15" applyNumberFormat="1" applyFont="1" applyFill="1" applyBorder="1" applyAlignment="1" applyProtection="1">
      <alignment horizontal="center"/>
      <protection locked="0"/>
    </xf>
    <xf numFmtId="14" fontId="5" fillId="3" borderId="47" xfId="7" applyNumberFormat="1" applyFont="1" applyFill="1" applyBorder="1" applyAlignment="1" applyProtection="1">
      <alignment horizontal="left"/>
      <protection locked="0"/>
    </xf>
    <xf numFmtId="14" fontId="5" fillId="3" borderId="24" xfId="7" applyNumberFormat="1" applyFont="1" applyFill="1" applyBorder="1" applyAlignment="1" applyProtection="1">
      <alignment horizontal="left"/>
      <protection locked="0"/>
    </xf>
    <xf numFmtId="165" fontId="2" fillId="0" borderId="25" xfId="7" applyNumberFormat="1" applyFont="1" applyBorder="1" applyAlignment="1">
      <alignment horizontal="center" wrapText="1"/>
    </xf>
    <xf numFmtId="165" fontId="2" fillId="0" borderId="31" xfId="7" applyNumberFormat="1" applyFont="1" applyBorder="1" applyAlignment="1">
      <alignment horizontal="center" wrapText="1"/>
    </xf>
    <xf numFmtId="164" fontId="2" fillId="3" borderId="69" xfId="7" applyNumberFormat="1" applyFont="1" applyFill="1" applyBorder="1" applyAlignment="1" applyProtection="1">
      <alignment horizontal="center"/>
      <protection locked="0"/>
    </xf>
    <xf numFmtId="164" fontId="2" fillId="0" borderId="44" xfId="7" applyNumberFormat="1" applyFont="1" applyBorder="1" applyAlignment="1" applyProtection="1">
      <alignment horizontal="center"/>
      <protection locked="0"/>
    </xf>
    <xf numFmtId="164" fontId="5" fillId="0" borderId="70" xfId="7" applyNumberFormat="1" applyFont="1" applyBorder="1" applyAlignment="1" applyProtection="1">
      <alignment horizontal="center"/>
      <protection locked="0"/>
    </xf>
    <xf numFmtId="14" fontId="5" fillId="2" borderId="41" xfId="7" applyNumberFormat="1" applyFont="1" applyFill="1" applyBorder="1" applyAlignment="1" applyProtection="1">
      <alignment horizontal="center" vertical="center"/>
      <protection locked="0"/>
    </xf>
    <xf numFmtId="1" fontId="2" fillId="3" borderId="71" xfId="7" applyNumberFormat="1" applyFont="1" applyFill="1" applyBorder="1" applyAlignment="1" applyProtection="1">
      <alignment horizontal="center"/>
      <protection locked="0"/>
    </xf>
    <xf numFmtId="1" fontId="2" fillId="0" borderId="23" xfId="7" applyNumberFormat="1" applyFont="1" applyBorder="1" applyAlignment="1" applyProtection="1">
      <alignment horizontal="center"/>
      <protection locked="0"/>
    </xf>
    <xf numFmtId="1" fontId="5" fillId="0" borderId="20" xfId="7" applyNumberFormat="1" applyFont="1" applyBorder="1" applyAlignment="1" applyProtection="1">
      <alignment horizontal="center"/>
      <protection locked="0"/>
    </xf>
    <xf numFmtId="165" fontId="5" fillId="0" borderId="59" xfId="15" applyNumberFormat="1" applyFont="1" applyBorder="1" applyAlignment="1" applyProtection="1">
      <protection locked="0"/>
    </xf>
    <xf numFmtId="14" fontId="5" fillId="0" borderId="43" xfId="15" applyNumberFormat="1" applyFont="1" applyBorder="1" applyAlignment="1" applyProtection="1">
      <protection locked="0"/>
    </xf>
    <xf numFmtId="14" fontId="5" fillId="0" borderId="46" xfId="15" applyNumberFormat="1" applyFont="1" applyBorder="1" applyAlignment="1" applyProtection="1">
      <alignment horizontal="center"/>
      <protection locked="0"/>
    </xf>
    <xf numFmtId="14" fontId="5" fillId="0" borderId="46" xfId="15" applyNumberFormat="1" applyFont="1" applyBorder="1" applyAlignment="1" applyProtection="1">
      <protection locked="0"/>
    </xf>
    <xf numFmtId="14" fontId="5" fillId="0" borderId="59" xfId="15" applyNumberFormat="1" applyFont="1" applyBorder="1" applyAlignment="1" applyProtection="1">
      <protection locked="0"/>
    </xf>
    <xf numFmtId="0" fontId="5" fillId="0" borderId="56" xfId="15" applyNumberFormat="1" applyFont="1" applyFill="1" applyBorder="1" applyAlignment="1" applyProtection="1">
      <alignment horizontal="center"/>
      <protection locked="0"/>
    </xf>
    <xf numFmtId="14" fontId="5" fillId="0" borderId="37" xfId="7" applyNumberFormat="1" applyFont="1" applyBorder="1" applyAlignment="1" applyProtection="1">
      <alignment horizontal="center"/>
      <protection locked="0"/>
    </xf>
    <xf numFmtId="165" fontId="2" fillId="0" borderId="25" xfId="7" applyNumberFormat="1" applyFont="1" applyBorder="1" applyAlignment="1">
      <alignment horizontal="right" wrapText="1"/>
    </xf>
    <xf numFmtId="165" fontId="5" fillId="0" borderId="38" xfId="7" applyNumberFormat="1" applyFont="1" applyBorder="1" applyAlignment="1">
      <alignment horizontal="right" wrapText="1"/>
    </xf>
    <xf numFmtId="14" fontId="5" fillId="0" borderId="27" xfId="7" applyNumberFormat="1" applyFont="1" applyBorder="1" applyAlignment="1" applyProtection="1">
      <alignment horizontal="center"/>
      <protection locked="0"/>
    </xf>
    <xf numFmtId="165" fontId="5" fillId="0" borderId="28" xfId="15" applyNumberFormat="1" applyFont="1" applyBorder="1" applyAlignment="1" applyProtection="1">
      <protection locked="0"/>
    </xf>
    <xf numFmtId="165" fontId="5" fillId="0" borderId="72" xfId="15" applyNumberFormat="1" applyFont="1" applyBorder="1" applyAlignment="1" applyProtection="1">
      <protection locked="0"/>
    </xf>
    <xf numFmtId="165" fontId="5" fillId="0" borderId="73" xfId="15" applyNumberFormat="1" applyFont="1" applyBorder="1" applyAlignment="1" applyProtection="1">
      <protection locked="0"/>
    </xf>
    <xf numFmtId="165" fontId="5" fillId="0" borderId="73" xfId="7" applyNumberFormat="1" applyFont="1" applyBorder="1" applyAlignment="1">
      <alignment horizontal="right" wrapText="1"/>
    </xf>
    <xf numFmtId="0" fontId="5" fillId="0" borderId="27" xfId="15" applyNumberFormat="1" applyFont="1" applyFill="1" applyBorder="1" applyAlignment="1" applyProtection="1">
      <alignment horizontal="right"/>
      <protection locked="0"/>
    </xf>
    <xf numFmtId="14" fontId="5" fillId="0" borderId="72" xfId="7" applyNumberFormat="1" applyFont="1" applyBorder="1" applyAlignment="1" applyProtection="1">
      <alignment horizontal="center"/>
      <protection locked="0"/>
    </xf>
    <xf numFmtId="14" fontId="5" fillId="3" borderId="27" xfId="7" applyNumberFormat="1" applyFont="1" applyFill="1" applyBorder="1" applyAlignment="1" applyProtection="1">
      <alignment horizontal="left"/>
      <protection locked="0"/>
    </xf>
    <xf numFmtId="165" fontId="5" fillId="0" borderId="67" xfId="7" applyNumberFormat="1" applyFont="1" applyBorder="1" applyAlignment="1">
      <alignment horizontal="right" wrapText="1"/>
    </xf>
    <xf numFmtId="14" fontId="5" fillId="0" borderId="60" xfId="7" applyNumberFormat="1" applyFont="1" applyBorder="1" applyAlignment="1" applyProtection="1">
      <alignment horizontal="center"/>
      <protection locked="0"/>
    </xf>
    <xf numFmtId="165" fontId="2" fillId="0" borderId="38" xfId="7" applyNumberFormat="1" applyFont="1" applyBorder="1" applyAlignment="1">
      <alignment horizontal="right" wrapText="1"/>
    </xf>
    <xf numFmtId="165" fontId="2" fillId="0" borderId="38" xfId="15" applyNumberFormat="1" applyFont="1" applyBorder="1" applyAlignment="1" applyProtection="1">
      <alignment horizontal="right"/>
      <protection locked="0"/>
    </xf>
    <xf numFmtId="165" fontId="2" fillId="0" borderId="66" xfId="7" applyNumberFormat="1" applyFont="1" applyBorder="1" applyAlignment="1">
      <alignment horizontal="right" wrapText="1"/>
    </xf>
    <xf numFmtId="0" fontId="4" fillId="0" borderId="0" xfId="6" applyFont="1" applyAlignment="1">
      <alignment horizontal="center"/>
    </xf>
    <xf numFmtId="0" fontId="15" fillId="0" borderId="5" xfId="6" quotePrefix="1" applyFont="1" applyBorder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7" applyFont="1" applyAlignment="1">
      <alignment horizontal="center" wrapText="1"/>
    </xf>
    <xf numFmtId="0" fontId="4" fillId="0" borderId="0" xfId="13" applyFont="1" applyAlignment="1">
      <alignment horizontal="center"/>
    </xf>
    <xf numFmtId="0" fontId="4" fillId="0" borderId="0" xfId="7" applyFont="1" applyAlignment="1">
      <alignment horizontal="center"/>
    </xf>
    <xf numFmtId="1" fontId="2" fillId="3" borderId="7" xfId="7" applyNumberFormat="1" applyFont="1" applyFill="1" applyBorder="1" applyAlignment="1" applyProtection="1">
      <alignment horizontal="center"/>
      <protection locked="0"/>
    </xf>
    <xf numFmtId="1" fontId="2" fillId="3" borderId="9" xfId="7" applyNumberFormat="1" applyFont="1" applyFill="1" applyBorder="1" applyAlignment="1" applyProtection="1">
      <alignment horizontal="center"/>
      <protection locked="0"/>
    </xf>
    <xf numFmtId="0" fontId="2" fillId="3" borderId="6" xfId="7" applyFont="1" applyFill="1" applyBorder="1" applyAlignment="1" applyProtection="1">
      <alignment horizontal="center" vertical="center"/>
      <protection locked="0"/>
    </xf>
    <xf numFmtId="0" fontId="2" fillId="3" borderId="12" xfId="7" applyFont="1" applyFill="1" applyBorder="1" applyAlignment="1" applyProtection="1">
      <alignment horizontal="center" vertical="center"/>
      <protection locked="0"/>
    </xf>
    <xf numFmtId="0" fontId="2" fillId="3" borderId="7" xfId="7" applyFont="1" applyFill="1" applyBorder="1" applyAlignment="1" applyProtection="1">
      <alignment horizontal="center"/>
      <protection locked="0"/>
    </xf>
    <xf numFmtId="0" fontId="2" fillId="3" borderId="8" xfId="7" applyFont="1" applyFill="1" applyBorder="1" applyAlignment="1" applyProtection="1">
      <alignment horizontal="center"/>
      <protection locked="0"/>
    </xf>
    <xf numFmtId="0" fontId="2" fillId="3" borderId="9" xfId="7" applyFont="1" applyFill="1" applyBorder="1" applyAlignment="1" applyProtection="1">
      <alignment horizontal="center"/>
      <protection locked="0"/>
    </xf>
    <xf numFmtId="43" fontId="2" fillId="3" borderId="10" xfId="15" applyFont="1" applyFill="1" applyBorder="1" applyAlignment="1" applyProtection="1">
      <alignment horizontal="center" wrapText="1"/>
      <protection locked="0"/>
    </xf>
    <xf numFmtId="43" fontId="2" fillId="3" borderId="11" xfId="15" applyFont="1" applyFill="1" applyBorder="1" applyAlignment="1" applyProtection="1">
      <alignment horizontal="center" wrapText="1"/>
      <protection locked="0"/>
    </xf>
    <xf numFmtId="43" fontId="2" fillId="3" borderId="7" xfId="15" applyFont="1" applyFill="1" applyBorder="1" applyAlignment="1" applyProtection="1">
      <alignment horizontal="center" wrapText="1"/>
      <protection locked="0"/>
    </xf>
    <xf numFmtId="43" fontId="2" fillId="3" borderId="9" xfId="15" applyFont="1" applyFill="1" applyBorder="1" applyAlignment="1" applyProtection="1">
      <alignment horizontal="center" wrapText="1"/>
      <protection locked="0"/>
    </xf>
    <xf numFmtId="0" fontId="17" fillId="0" borderId="0" xfId="7" applyFont="1" applyAlignment="1">
      <alignment horizontal="center" vertical="center"/>
    </xf>
    <xf numFmtId="165" fontId="5" fillId="0" borderId="38" xfId="15" applyNumberFormat="1" applyFont="1" applyBorder="1" applyAlignment="1" applyProtection="1">
      <alignment horizontal="center"/>
      <protection locked="0"/>
    </xf>
    <xf numFmtId="165" fontId="5" fillId="0" borderId="37" xfId="15" applyNumberFormat="1" applyFont="1" applyFill="1" applyBorder="1" applyAlignment="1" applyProtection="1">
      <alignment horizontal="center"/>
      <protection locked="0"/>
    </xf>
    <xf numFmtId="165" fontId="5" fillId="0" borderId="37" xfId="15" applyNumberFormat="1" applyFont="1" applyBorder="1" applyAlignment="1" applyProtection="1">
      <alignment horizontal="center"/>
      <protection locked="0"/>
    </xf>
    <xf numFmtId="165" fontId="5" fillId="0" borderId="66" xfId="15" applyNumberFormat="1" applyFont="1" applyBorder="1" applyAlignment="1" applyProtection="1">
      <protection locked="0"/>
    </xf>
    <xf numFmtId="2" fontId="5" fillId="0" borderId="24" xfId="15" applyNumberFormat="1" applyFont="1" applyFill="1" applyBorder="1" applyAlignment="1" applyProtection="1">
      <alignment horizontal="right"/>
      <protection locked="0"/>
    </xf>
    <xf numFmtId="14" fontId="5" fillId="0" borderId="76" xfId="7" applyNumberFormat="1" applyFont="1" applyBorder="1" applyAlignment="1" applyProtection="1">
      <alignment horizontal="center"/>
      <protection locked="0"/>
    </xf>
    <xf numFmtId="14" fontId="5" fillId="0" borderId="77" xfId="7" applyNumberFormat="1" applyFont="1" applyBorder="1" applyAlignment="1" applyProtection="1">
      <alignment horizontal="center"/>
      <protection locked="0"/>
    </xf>
    <xf numFmtId="14" fontId="5" fillId="0" borderId="78" xfId="7" applyNumberFormat="1" applyFont="1" applyBorder="1" applyAlignment="1" applyProtection="1">
      <alignment horizontal="center"/>
      <protection locked="0"/>
    </xf>
    <xf numFmtId="14" fontId="6" fillId="0" borderId="76" xfId="6" applyNumberFormat="1" applyFont="1" applyBorder="1"/>
    <xf numFmtId="0" fontId="5" fillId="0" borderId="75" xfId="15" applyNumberFormat="1" applyFont="1" applyFill="1" applyBorder="1" applyAlignment="1" applyProtection="1">
      <alignment horizontal="right"/>
      <protection locked="0"/>
    </xf>
    <xf numFmtId="165" fontId="5" fillId="0" borderId="58" xfId="15" applyNumberFormat="1" applyFont="1" applyFill="1" applyBorder="1" applyAlignment="1" applyProtection="1">
      <alignment horizontal="right"/>
      <protection locked="0"/>
    </xf>
    <xf numFmtId="0" fontId="5" fillId="0" borderId="74" xfId="15" applyNumberFormat="1" applyFont="1" applyFill="1" applyBorder="1" applyAlignment="1" applyProtection="1">
      <alignment horizontal="right"/>
      <protection locked="0"/>
    </xf>
    <xf numFmtId="165" fontId="5" fillId="0" borderId="1" xfId="26" applyNumberFormat="1" applyFont="1" applyFill="1" applyBorder="1" applyAlignment="1" applyProtection="1">
      <alignment horizontal="right"/>
      <protection locked="0"/>
    </xf>
    <xf numFmtId="165" fontId="5" fillId="0" borderId="1" xfId="15" applyNumberFormat="1" applyFont="1" applyFill="1" applyBorder="1" applyAlignment="1" applyProtection="1">
      <alignment horizontal="right"/>
      <protection locked="0"/>
    </xf>
    <xf numFmtId="165" fontId="5" fillId="0" borderId="3" xfId="15" applyNumberFormat="1" applyFont="1" applyFill="1" applyBorder="1" applyAlignment="1" applyProtection="1">
      <alignment horizontal="right"/>
      <protection locked="0"/>
    </xf>
    <xf numFmtId="0" fontId="6" fillId="0" borderId="3" xfId="6" applyFont="1" applyBorder="1"/>
    <xf numFmtId="165" fontId="5" fillId="0" borderId="52" xfId="15" applyNumberFormat="1" applyFont="1" applyFill="1" applyBorder="1" applyAlignment="1" applyProtection="1">
      <alignment horizontal="right"/>
      <protection locked="0"/>
    </xf>
    <xf numFmtId="14" fontId="5" fillId="0" borderId="0" xfId="7" applyNumberFormat="1" applyFont="1" applyBorder="1" applyAlignment="1" applyProtection="1">
      <alignment horizontal="center"/>
      <protection locked="0"/>
    </xf>
    <xf numFmtId="14" fontId="2" fillId="0" borderId="80" xfId="7" applyNumberFormat="1" applyFont="1" applyBorder="1" applyAlignment="1" applyProtection="1">
      <alignment horizontal="center"/>
      <protection locked="0"/>
    </xf>
    <xf numFmtId="165" fontId="2" fillId="0" borderId="81" xfId="15" applyNumberFormat="1" applyFont="1" applyBorder="1" applyAlignment="1" applyProtection="1">
      <protection locked="0"/>
    </xf>
    <xf numFmtId="165" fontId="2" fillId="0" borderId="82" xfId="15" applyNumberFormat="1" applyFont="1" applyBorder="1" applyAlignment="1" applyProtection="1">
      <protection locked="0"/>
    </xf>
    <xf numFmtId="165" fontId="2" fillId="0" borderId="83" xfId="15" applyNumberFormat="1" applyFont="1" applyBorder="1" applyAlignment="1" applyProtection="1">
      <protection locked="0"/>
    </xf>
    <xf numFmtId="165" fontId="2" fillId="0" borderId="83" xfId="7" applyNumberFormat="1" applyFont="1" applyBorder="1" applyAlignment="1">
      <alignment horizontal="right" wrapText="1"/>
    </xf>
    <xf numFmtId="0" fontId="5" fillId="0" borderId="80" xfId="15" applyNumberFormat="1" applyFont="1" applyFill="1" applyBorder="1" applyAlignment="1" applyProtection="1">
      <alignment horizontal="right"/>
      <protection locked="0"/>
    </xf>
    <xf numFmtId="0" fontId="5" fillId="0" borderId="81" xfId="7" applyFont="1" applyBorder="1" applyAlignment="1" applyProtection="1">
      <alignment horizontal="center"/>
      <protection locked="0"/>
    </xf>
    <xf numFmtId="1" fontId="5" fillId="0" borderId="80" xfId="7" applyNumberFormat="1" applyFont="1" applyBorder="1" applyAlignment="1" applyProtection="1">
      <alignment horizontal="center"/>
      <protection locked="0"/>
    </xf>
    <xf numFmtId="14" fontId="5" fillId="0" borderId="82" xfId="7" applyNumberFormat="1" applyFont="1" applyBorder="1" applyAlignment="1" applyProtection="1">
      <alignment horizontal="center"/>
      <protection locked="0"/>
    </xf>
    <xf numFmtId="0" fontId="5" fillId="0" borderId="79" xfId="7" applyFont="1" applyBorder="1" applyProtection="1">
      <protection locked="0"/>
    </xf>
    <xf numFmtId="14" fontId="5" fillId="3" borderId="15" xfId="7" applyNumberFormat="1" applyFont="1" applyFill="1" applyBorder="1" applyAlignment="1" applyProtection="1">
      <alignment horizontal="left"/>
      <protection locked="0"/>
    </xf>
    <xf numFmtId="165" fontId="5" fillId="0" borderId="16" xfId="15" applyNumberFormat="1" applyFont="1" applyBorder="1" applyAlignment="1" applyProtection="1">
      <protection locked="0"/>
    </xf>
    <xf numFmtId="165" fontId="5" fillId="0" borderId="84" xfId="15" applyNumberFormat="1" applyFont="1" applyBorder="1" applyAlignment="1" applyProtection="1">
      <protection locked="0"/>
    </xf>
    <xf numFmtId="165" fontId="5" fillId="0" borderId="85" xfId="15" applyNumberFormat="1" applyFont="1" applyBorder="1" applyAlignment="1" applyProtection="1">
      <protection locked="0"/>
    </xf>
    <xf numFmtId="165" fontId="5" fillId="0" borderId="16" xfId="7" applyNumberFormat="1" applyFont="1" applyBorder="1" applyAlignment="1">
      <alignment horizontal="center" wrapText="1"/>
    </xf>
    <xf numFmtId="14" fontId="5" fillId="0" borderId="15" xfId="7" applyNumberFormat="1" applyFont="1" applyBorder="1" applyAlignment="1" applyProtection="1">
      <alignment horizontal="center"/>
      <protection locked="0"/>
    </xf>
    <xf numFmtId="0" fontId="5" fillId="0" borderId="15" xfId="15" applyNumberFormat="1" applyFont="1" applyFill="1" applyBorder="1" applyAlignment="1" applyProtection="1">
      <alignment horizontal="center"/>
      <protection locked="0"/>
    </xf>
    <xf numFmtId="0" fontId="5" fillId="0" borderId="16" xfId="7" applyFont="1" applyBorder="1" applyAlignment="1" applyProtection="1">
      <alignment horizontal="center"/>
      <protection locked="0"/>
    </xf>
    <xf numFmtId="1" fontId="5" fillId="0" borderId="71" xfId="7" applyNumberFormat="1" applyFont="1" applyBorder="1" applyAlignment="1" applyProtection="1">
      <alignment horizontal="center"/>
      <protection locked="0"/>
    </xf>
    <xf numFmtId="14" fontId="5" fillId="0" borderId="69" xfId="15" applyNumberFormat="1" applyFont="1" applyBorder="1" applyAlignment="1" applyProtection="1">
      <protection locked="0"/>
    </xf>
    <xf numFmtId="0" fontId="5" fillId="0" borderId="71" xfId="7" applyFont="1" applyBorder="1" applyAlignment="1" applyProtection="1">
      <alignment horizontal="center"/>
      <protection locked="0"/>
    </xf>
    <xf numFmtId="14" fontId="5" fillId="0" borderId="80" xfId="7" applyNumberFormat="1" applyFont="1" applyBorder="1" applyAlignment="1" applyProtection="1">
      <alignment horizontal="center"/>
      <protection locked="0"/>
    </xf>
    <xf numFmtId="165" fontId="5" fillId="0" borderId="81" xfId="15" applyNumberFormat="1" applyFont="1" applyBorder="1" applyAlignment="1" applyProtection="1">
      <protection locked="0"/>
    </xf>
    <xf numFmtId="165" fontId="5" fillId="0" borderId="82" xfId="15" applyNumberFormat="1" applyFont="1" applyBorder="1" applyAlignment="1" applyProtection="1">
      <protection locked="0"/>
    </xf>
    <xf numFmtId="165" fontId="5" fillId="0" borderId="83" xfId="15" applyNumberFormat="1" applyFont="1" applyBorder="1" applyAlignment="1" applyProtection="1">
      <protection locked="0"/>
    </xf>
    <xf numFmtId="165" fontId="5" fillId="0" borderId="81" xfId="15" applyNumberFormat="1" applyFont="1" applyBorder="1" applyAlignment="1" applyProtection="1">
      <alignment horizontal="right"/>
      <protection locked="0"/>
    </xf>
    <xf numFmtId="14" fontId="5" fillId="0" borderId="81" xfId="7" applyNumberFormat="1" applyFont="1" applyBorder="1" applyAlignment="1" applyProtection="1">
      <alignment horizontal="center"/>
      <protection locked="0"/>
    </xf>
  </cellXfs>
  <cellStyles count="27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" xfId="26" builtinId="4"/>
    <cellStyle name="Moneda 2 2" xfId="9" xr:uid="{00000000-0005-0000-0000-000004000000}"/>
    <cellStyle name="Normal" xfId="0" builtinId="0"/>
    <cellStyle name="Normal 10" xfId="2" xr:uid="{00000000-0005-0000-0000-000006000000}"/>
    <cellStyle name="Normal 10 3" xfId="25" xr:uid="{00000000-0005-0000-0000-000007000000}"/>
    <cellStyle name="Normal 10 6" xfId="23" xr:uid="{00000000-0005-0000-0000-000008000000}"/>
    <cellStyle name="Normal 15" xfId="6" xr:uid="{00000000-0005-0000-0000-000009000000}"/>
    <cellStyle name="Normal 15 2" xfId="22" xr:uid="{00000000-0005-0000-0000-00000A000000}"/>
    <cellStyle name="Normal 2" xfId="11" xr:uid="{00000000-0005-0000-0000-00000B000000}"/>
    <cellStyle name="Normal 2 2" xfId="7" xr:uid="{00000000-0005-0000-0000-00000C000000}"/>
    <cellStyle name="Normal 3" xfId="12" xr:uid="{00000000-0005-0000-0000-00000D000000}"/>
    <cellStyle name="Normal 3 2" xfId="17" xr:uid="{00000000-0005-0000-0000-00000E000000}"/>
    <cellStyle name="Normal 4" xfId="13" xr:uid="{00000000-0005-0000-0000-00000F000000}"/>
    <cellStyle name="Normal 4 2" xfId="20" xr:uid="{00000000-0005-0000-0000-000010000000}"/>
    <cellStyle name="Normal 6 3 2 2" xfId="16" xr:uid="{00000000-0005-0000-0000-000011000000}"/>
    <cellStyle name="Normal 6 4" xfId="5" xr:uid="{00000000-0005-0000-0000-000012000000}"/>
    <cellStyle name="Normal 6 7" xfId="18" xr:uid="{00000000-0005-0000-0000-000013000000}"/>
    <cellStyle name="Normal 6 8 2" xfId="21" xr:uid="{00000000-0005-0000-0000-000014000000}"/>
    <cellStyle name="Normal 7 2" xfId="8" xr:uid="{00000000-0005-0000-0000-000015000000}"/>
    <cellStyle name="Normal 7 3 2" xfId="14" xr:uid="{00000000-0005-0000-0000-000016000000}"/>
    <cellStyle name="Normal 7 4" xfId="19" xr:uid="{00000000-0005-0000-0000-000017000000}"/>
    <cellStyle name="Normal 9 3" xfId="4" xr:uid="{00000000-0005-0000-0000-000018000000}"/>
    <cellStyle name="Porcentaje 2 2" xfId="24" xr:uid="{00000000-0005-0000-0000-000019000000}"/>
    <cellStyle name="Porcentual 2" xfId="10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1123951</xdr:colOff>
      <xdr:row>186</xdr:row>
      <xdr:rowOff>44904</xdr:rowOff>
    </xdr:from>
    <xdr:to>
      <xdr:col>3</xdr:col>
      <xdr:colOff>198665</xdr:colOff>
      <xdr:row>189</xdr:row>
      <xdr:rowOff>129953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23951" y="31229754"/>
          <a:ext cx="1913164" cy="599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4</xdr:col>
      <xdr:colOff>304801</xdr:colOff>
      <xdr:row>186</xdr:row>
      <xdr:rowOff>32657</xdr:rowOff>
    </xdr:from>
    <xdr:to>
      <xdr:col>7</xdr:col>
      <xdr:colOff>14718</xdr:colOff>
      <xdr:row>189</xdr:row>
      <xdr:rowOff>114301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905251" y="31217507"/>
          <a:ext cx="2348342" cy="595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7</xdr:col>
      <xdr:colOff>571501</xdr:colOff>
      <xdr:row>186</xdr:row>
      <xdr:rowOff>38100</xdr:rowOff>
    </xdr:from>
    <xdr:to>
      <xdr:col>10</xdr:col>
      <xdr:colOff>462886</xdr:colOff>
      <xdr:row>189</xdr:row>
      <xdr:rowOff>123457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810376" y="31222950"/>
          <a:ext cx="2682210" cy="599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426149</xdr:colOff>
      <xdr:row>185</xdr:row>
      <xdr:rowOff>25855</xdr:rowOff>
    </xdr:from>
    <xdr:to>
      <xdr:col>13</xdr:col>
      <xdr:colOff>460375</xdr:colOff>
      <xdr:row>189</xdr:row>
      <xdr:rowOff>89807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503349" y="33731655"/>
          <a:ext cx="2510726" cy="775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0</xdr:colOff>
      <xdr:row>2</xdr:row>
      <xdr:rowOff>219076</xdr:rowOff>
    </xdr:from>
    <xdr:to>
      <xdr:col>2</xdr:col>
      <xdr:colOff>62425</xdr:colOff>
      <xdr:row>4</xdr:row>
      <xdr:rowOff>139700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A1FF3798-4DB4-4559-AE61-F15CE8CB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5476"/>
          <a:ext cx="849825" cy="479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42779</xdr:colOff>
      <xdr:row>62</xdr:row>
      <xdr:rowOff>49416</xdr:rowOff>
    </xdr:from>
    <xdr:to>
      <xdr:col>3</xdr:col>
      <xdr:colOff>312296</xdr:colOff>
      <xdr:row>65</xdr:row>
      <xdr:rowOff>159865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D329C41-DB77-429F-891C-0A86961D02B1}"/>
            </a:ext>
          </a:extLst>
        </xdr:cNvPr>
        <xdr:cNvSpPr txBox="1">
          <a:spLocks noChangeArrowheads="1"/>
        </xdr:cNvSpPr>
      </xdr:nvSpPr>
      <xdr:spPr bwMode="auto">
        <a:xfrm>
          <a:off x="1237582" y="10785929"/>
          <a:ext cx="1915503" cy="603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4</xdr:col>
      <xdr:colOff>208716</xdr:colOff>
      <xdr:row>62</xdr:row>
      <xdr:rowOff>52877</xdr:rowOff>
    </xdr:from>
    <xdr:to>
      <xdr:col>6</xdr:col>
      <xdr:colOff>678962</xdr:colOff>
      <xdr:row>65</xdr:row>
      <xdr:rowOff>153571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B45F4C9-AFE5-45E1-AF66-6B5B9878D81C}"/>
            </a:ext>
          </a:extLst>
        </xdr:cNvPr>
        <xdr:cNvSpPr txBox="1">
          <a:spLocks noChangeArrowheads="1"/>
        </xdr:cNvSpPr>
      </xdr:nvSpPr>
      <xdr:spPr bwMode="auto">
        <a:xfrm>
          <a:off x="3809834" y="10789390"/>
          <a:ext cx="2350181" cy="593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7</xdr:col>
      <xdr:colOff>417095</xdr:colOff>
      <xdr:row>62</xdr:row>
      <xdr:rowOff>14037</xdr:rowOff>
    </xdr:from>
    <xdr:to>
      <xdr:col>10</xdr:col>
      <xdr:colOff>302966</xdr:colOff>
      <xdr:row>65</xdr:row>
      <xdr:rowOff>122454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6F7315C8-AC91-48AC-83FE-5AC1234FF7BA}"/>
            </a:ext>
          </a:extLst>
        </xdr:cNvPr>
        <xdr:cNvSpPr txBox="1">
          <a:spLocks noChangeArrowheads="1"/>
        </xdr:cNvSpPr>
      </xdr:nvSpPr>
      <xdr:spPr bwMode="auto">
        <a:xfrm>
          <a:off x="6658477" y="10750550"/>
          <a:ext cx="2676528" cy="601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44815</xdr:colOff>
      <xdr:row>61</xdr:row>
      <xdr:rowOff>155696</xdr:rowOff>
    </xdr:from>
    <xdr:to>
      <xdr:col>14</xdr:col>
      <xdr:colOff>125998</xdr:colOff>
      <xdr:row>66</xdr:row>
      <xdr:rowOff>32323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CBF1AFE-9521-49E1-A096-96FA7D4A768B}"/>
            </a:ext>
          </a:extLst>
        </xdr:cNvPr>
        <xdr:cNvSpPr txBox="1">
          <a:spLocks noChangeArrowheads="1"/>
        </xdr:cNvSpPr>
      </xdr:nvSpPr>
      <xdr:spPr bwMode="auto">
        <a:xfrm>
          <a:off x="9954157" y="10733459"/>
          <a:ext cx="2429012" cy="703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1103691</xdr:colOff>
      <xdr:row>0</xdr:row>
      <xdr:rowOff>219798</xdr:rowOff>
    </xdr:from>
    <xdr:to>
      <xdr:col>2</xdr:col>
      <xdr:colOff>155223</xdr:colOff>
      <xdr:row>3</xdr:row>
      <xdr:rowOff>35139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62DBED34-0979-4C3B-B0B2-99E0A1A5F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691" y="219798"/>
          <a:ext cx="1062365" cy="5843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458612</xdr:colOff>
      <xdr:row>53</xdr:row>
      <xdr:rowOff>147982</xdr:rowOff>
    </xdr:from>
    <xdr:to>
      <xdr:col>2</xdr:col>
      <xdr:colOff>801168</xdr:colOff>
      <xdr:row>57</xdr:row>
      <xdr:rowOff>62031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029BDB6-D512-4384-8EE3-61502B79859E}"/>
            </a:ext>
          </a:extLst>
        </xdr:cNvPr>
        <xdr:cNvSpPr txBox="1">
          <a:spLocks noChangeArrowheads="1"/>
        </xdr:cNvSpPr>
      </xdr:nvSpPr>
      <xdr:spPr bwMode="auto">
        <a:xfrm>
          <a:off x="458612" y="10554267"/>
          <a:ext cx="1766855" cy="590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4</xdr:col>
      <xdr:colOff>82966</xdr:colOff>
      <xdr:row>54</xdr:row>
      <xdr:rowOff>143841</xdr:rowOff>
    </xdr:from>
    <xdr:to>
      <xdr:col>6</xdr:col>
      <xdr:colOff>562361</xdr:colOff>
      <xdr:row>58</xdr:row>
      <xdr:rowOff>54035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FABE04CF-2F4C-486B-865A-57DBD43B4DCD}"/>
            </a:ext>
          </a:extLst>
        </xdr:cNvPr>
        <xdr:cNvSpPr txBox="1">
          <a:spLocks noChangeArrowheads="1"/>
        </xdr:cNvSpPr>
      </xdr:nvSpPr>
      <xdr:spPr bwMode="auto">
        <a:xfrm>
          <a:off x="3163013" y="10550126"/>
          <a:ext cx="2357689" cy="586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7</xdr:col>
      <xdr:colOff>221212</xdr:colOff>
      <xdr:row>54</xdr:row>
      <xdr:rowOff>121332</xdr:rowOff>
    </xdr:from>
    <xdr:to>
      <xdr:col>10</xdr:col>
      <xdr:colOff>114110</xdr:colOff>
      <xdr:row>58</xdr:row>
      <xdr:rowOff>37554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FD5C71BA-16FD-42A3-A2C6-96840251B2D0}"/>
            </a:ext>
          </a:extLst>
        </xdr:cNvPr>
        <xdr:cNvSpPr txBox="1">
          <a:spLocks noChangeArrowheads="1"/>
        </xdr:cNvSpPr>
      </xdr:nvSpPr>
      <xdr:spPr bwMode="auto">
        <a:xfrm>
          <a:off x="5945114" y="10527617"/>
          <a:ext cx="2688085" cy="59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683324</xdr:colOff>
      <xdr:row>54</xdr:row>
      <xdr:rowOff>92530</xdr:rowOff>
    </xdr:from>
    <xdr:to>
      <xdr:col>13</xdr:col>
      <xdr:colOff>714375</xdr:colOff>
      <xdr:row>58</xdr:row>
      <xdr:rowOff>108857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2A31CA13-3CD6-4885-8018-AC4017ED4D36}"/>
            </a:ext>
          </a:extLst>
        </xdr:cNvPr>
        <xdr:cNvSpPr txBox="1">
          <a:spLocks noChangeArrowheads="1"/>
        </xdr:cNvSpPr>
      </xdr:nvSpPr>
      <xdr:spPr bwMode="auto">
        <a:xfrm>
          <a:off x="9713024" y="11551105"/>
          <a:ext cx="2431351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99060</xdr:colOff>
      <xdr:row>0</xdr:row>
      <xdr:rowOff>167640</xdr:rowOff>
    </xdr:from>
    <xdr:to>
      <xdr:col>2</xdr:col>
      <xdr:colOff>6568</xdr:colOff>
      <xdr:row>4</xdr:row>
      <xdr:rowOff>76199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82E54F2D-FFAF-4BD6-BBD2-BAACCAB4D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67640"/>
          <a:ext cx="1336039" cy="86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1023505</xdr:colOff>
      <xdr:row>46</xdr:row>
      <xdr:rowOff>172193</xdr:rowOff>
    </xdr:from>
    <xdr:to>
      <xdr:col>3</xdr:col>
      <xdr:colOff>100817</xdr:colOff>
      <xdr:row>50</xdr:row>
      <xdr:rowOff>122160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2FBAE3E-5183-43E5-8AF8-07CA975D9338}"/>
            </a:ext>
          </a:extLst>
        </xdr:cNvPr>
        <xdr:cNvSpPr txBox="1">
          <a:spLocks noChangeArrowheads="1"/>
        </xdr:cNvSpPr>
      </xdr:nvSpPr>
      <xdr:spPr bwMode="auto">
        <a:xfrm>
          <a:off x="1023505" y="10632375"/>
          <a:ext cx="1917494" cy="642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4</xdr:col>
      <xdr:colOff>158982</xdr:colOff>
      <xdr:row>46</xdr:row>
      <xdr:rowOff>158213</xdr:rowOff>
    </xdr:from>
    <xdr:to>
      <xdr:col>6</xdr:col>
      <xdr:colOff>623971</xdr:colOff>
      <xdr:row>50</xdr:row>
      <xdr:rowOff>66329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DCEED4F-6C76-4DE0-B963-D4F5053E5F69}"/>
            </a:ext>
          </a:extLst>
        </xdr:cNvPr>
        <xdr:cNvSpPr txBox="1">
          <a:spLocks noChangeArrowheads="1"/>
        </xdr:cNvSpPr>
      </xdr:nvSpPr>
      <xdr:spPr bwMode="auto">
        <a:xfrm>
          <a:off x="3869922" y="10506173"/>
          <a:ext cx="2392849" cy="609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7</xdr:col>
      <xdr:colOff>507596</xdr:colOff>
      <xdr:row>47</xdr:row>
      <xdr:rowOff>18531</xdr:rowOff>
    </xdr:from>
    <xdr:to>
      <xdr:col>10</xdr:col>
      <xdr:colOff>399847</xdr:colOff>
      <xdr:row>50</xdr:row>
      <xdr:rowOff>103888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A31A4F9D-24DB-43F5-8141-949CC5B83E95}"/>
            </a:ext>
          </a:extLst>
        </xdr:cNvPr>
        <xdr:cNvSpPr txBox="1">
          <a:spLocks noChangeArrowheads="1"/>
        </xdr:cNvSpPr>
      </xdr:nvSpPr>
      <xdr:spPr bwMode="auto">
        <a:xfrm>
          <a:off x="6931256" y="10541751"/>
          <a:ext cx="2764991" cy="611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660464</xdr:colOff>
      <xdr:row>46</xdr:row>
      <xdr:rowOff>84910</xdr:rowOff>
    </xdr:from>
    <xdr:to>
      <xdr:col>13</xdr:col>
      <xdr:colOff>691515</xdr:colOff>
      <xdr:row>50</xdr:row>
      <xdr:rowOff>101237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5323C5D5-5079-45F0-99C6-CCA8A1E92F5A}"/>
            </a:ext>
          </a:extLst>
        </xdr:cNvPr>
        <xdr:cNvSpPr txBox="1">
          <a:spLocks noChangeArrowheads="1"/>
        </xdr:cNvSpPr>
      </xdr:nvSpPr>
      <xdr:spPr bwMode="auto">
        <a:xfrm>
          <a:off x="9956864" y="10432870"/>
          <a:ext cx="2499931" cy="717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1186695</xdr:colOff>
      <xdr:row>3</xdr:row>
      <xdr:rowOff>111583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730D256A-EEB3-4B56-ADDB-91F6F1866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1186695" cy="660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showGridLines="0" tabSelected="1" view="pageBreakPreview" topLeftCell="B1" zoomScale="60" zoomScaleNormal="100" workbookViewId="0">
      <pane ySplit="9" topLeftCell="A124" activePane="bottomLeft" state="frozen"/>
      <selection activeCell="C31" sqref="C31"/>
      <selection pane="bottomLeft" activeCell="L55" sqref="L55"/>
    </sheetView>
  </sheetViews>
  <sheetFormatPr baseColWidth="10" defaultColWidth="11.44140625" defaultRowHeight="13.8" x14ac:dyDescent="0.3"/>
  <cols>
    <col min="1" max="1" width="17.88671875" style="2" hidden="1" customWidth="1"/>
    <col min="2" max="2" width="11.44140625" style="2"/>
    <col min="3" max="3" width="13.33203125" style="2" bestFit="1" customWidth="1"/>
    <col min="4" max="4" width="11.44140625" style="2"/>
    <col min="5" max="5" width="16" style="2" customWidth="1"/>
    <col min="6" max="6" width="12.109375" style="2" customWidth="1"/>
    <col min="7" max="8" width="11.44140625" style="2"/>
    <col min="9" max="9" width="14.5546875" style="2" customWidth="1"/>
    <col min="10" max="10" width="15.88671875" style="2" bestFit="1" customWidth="1"/>
    <col min="11" max="11" width="13.109375" style="2" customWidth="1"/>
    <col min="12" max="13" width="11.44140625" style="2"/>
    <col min="14" max="14" width="12.44140625" style="2" customWidth="1"/>
    <col min="15" max="16384" width="11.44140625" style="2"/>
  </cols>
  <sheetData>
    <row r="1" spans="1:14" ht="18" customHeight="1" x14ac:dyDescent="0.3">
      <c r="B1" s="19"/>
      <c r="C1" s="19"/>
      <c r="D1" s="19"/>
      <c r="E1" s="19"/>
      <c r="F1" s="19"/>
      <c r="G1" s="19"/>
      <c r="H1" s="20"/>
      <c r="I1" s="20"/>
      <c r="J1" s="20"/>
      <c r="K1" s="320" t="s">
        <v>86</v>
      </c>
      <c r="L1" s="320"/>
    </row>
    <row r="2" spans="1:14" x14ac:dyDescent="0.3">
      <c r="B2" s="322" t="s">
        <v>40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14" ht="30" customHeight="1" x14ac:dyDescent="0.3">
      <c r="B3" s="323" t="s">
        <v>88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14" ht="14.4" x14ac:dyDescent="0.3">
      <c r="B4" s="324" t="s">
        <v>83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97"/>
      <c r="N4" s="98"/>
    </row>
    <row r="5" spans="1:14" ht="14.25" customHeight="1" x14ac:dyDescent="0.3">
      <c r="B5" s="325" t="s">
        <v>44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17"/>
      <c r="N5" s="18"/>
    </row>
    <row r="6" spans="1:14" x14ac:dyDescent="0.3">
      <c r="B6" s="4"/>
      <c r="C6" s="4"/>
      <c r="D6" s="5"/>
      <c r="E6" s="5"/>
      <c r="F6" s="5"/>
      <c r="G6" s="5"/>
      <c r="H6" s="6"/>
      <c r="I6" s="6"/>
      <c r="J6" s="6"/>
      <c r="K6" s="7"/>
      <c r="L6" s="8"/>
      <c r="M6" s="3"/>
      <c r="N6" s="4"/>
    </row>
    <row r="7" spans="1:14" ht="14.4" thickBot="1" x14ac:dyDescent="0.35">
      <c r="B7" s="96" t="s">
        <v>0</v>
      </c>
      <c r="C7" s="96" t="s">
        <v>4</v>
      </c>
      <c r="D7" s="96" t="s">
        <v>1</v>
      </c>
      <c r="E7" s="96" t="s">
        <v>2</v>
      </c>
      <c r="F7" s="96" t="s">
        <v>5</v>
      </c>
      <c r="G7" s="96" t="s">
        <v>6</v>
      </c>
      <c r="H7" s="96" t="s">
        <v>7</v>
      </c>
      <c r="I7" s="96" t="s">
        <v>8</v>
      </c>
      <c r="J7" s="321" t="s">
        <v>10</v>
      </c>
      <c r="K7" s="321"/>
      <c r="L7" s="321" t="s">
        <v>11</v>
      </c>
      <c r="M7" s="321"/>
      <c r="N7" s="96" t="s">
        <v>12</v>
      </c>
    </row>
    <row r="8" spans="1:14" ht="15.75" customHeight="1" x14ac:dyDescent="0.3">
      <c r="A8" s="170"/>
      <c r="B8" s="328" t="s">
        <v>13</v>
      </c>
      <c r="C8" s="328" t="s">
        <v>14</v>
      </c>
      <c r="D8" s="330" t="s">
        <v>9</v>
      </c>
      <c r="E8" s="331"/>
      <c r="F8" s="331"/>
      <c r="G8" s="332"/>
      <c r="H8" s="333" t="s">
        <v>15</v>
      </c>
      <c r="I8" s="334"/>
      <c r="J8" s="335" t="s">
        <v>16</v>
      </c>
      <c r="K8" s="336"/>
      <c r="L8" s="326" t="s">
        <v>17</v>
      </c>
      <c r="M8" s="327"/>
      <c r="N8" s="328" t="s">
        <v>18</v>
      </c>
    </row>
    <row r="9" spans="1:14" ht="27" customHeight="1" thickBot="1" x14ac:dyDescent="0.35">
      <c r="B9" s="329"/>
      <c r="C9" s="329"/>
      <c r="D9" s="21" t="s">
        <v>3</v>
      </c>
      <c r="E9" s="21" t="s">
        <v>19</v>
      </c>
      <c r="F9" s="21" t="s">
        <v>41</v>
      </c>
      <c r="G9" s="22" t="s">
        <v>20</v>
      </c>
      <c r="H9" s="23" t="s">
        <v>13</v>
      </c>
      <c r="I9" s="24" t="s">
        <v>21</v>
      </c>
      <c r="J9" s="23" t="s">
        <v>22</v>
      </c>
      <c r="K9" s="25" t="s">
        <v>23</v>
      </c>
      <c r="L9" s="26" t="s">
        <v>24</v>
      </c>
      <c r="M9" s="27" t="s">
        <v>13</v>
      </c>
      <c r="N9" s="329"/>
    </row>
    <row r="10" spans="1:14" ht="14.4" thickBot="1" x14ac:dyDescent="0.35">
      <c r="B10" s="41" t="s">
        <v>26</v>
      </c>
      <c r="C10" s="42" t="s">
        <v>27</v>
      </c>
      <c r="D10" s="43" t="s">
        <v>28</v>
      </c>
      <c r="E10" s="44" t="s">
        <v>29</v>
      </c>
      <c r="F10" s="45" t="s">
        <v>30</v>
      </c>
      <c r="G10" s="46" t="s">
        <v>31</v>
      </c>
      <c r="H10" s="47"/>
      <c r="I10" s="48" t="s">
        <v>32</v>
      </c>
      <c r="J10" s="49"/>
      <c r="K10" s="50"/>
      <c r="L10" s="51"/>
      <c r="M10" s="52"/>
      <c r="N10" s="53"/>
    </row>
    <row r="11" spans="1:14" x14ac:dyDescent="0.3">
      <c r="B11" s="29" t="s">
        <v>25</v>
      </c>
      <c r="C11" s="30"/>
      <c r="D11" s="28"/>
      <c r="E11" s="31"/>
      <c r="F11" s="32"/>
      <c r="G11" s="33"/>
      <c r="H11" s="34"/>
      <c r="I11" s="35"/>
      <c r="J11" s="36"/>
      <c r="K11" s="37"/>
      <c r="L11" s="38"/>
      <c r="M11" s="39"/>
      <c r="N11" s="40"/>
    </row>
    <row r="12" spans="1:14" x14ac:dyDescent="0.3">
      <c r="B12" s="99">
        <v>44567</v>
      </c>
      <c r="C12" s="104">
        <v>14307.67</v>
      </c>
      <c r="D12" s="54"/>
      <c r="E12" s="55"/>
      <c r="F12" s="55"/>
      <c r="G12" s="106">
        <f>D12+E12+F12</f>
        <v>0</v>
      </c>
      <c r="H12" s="99">
        <v>44567</v>
      </c>
      <c r="I12" s="104">
        <v>14307.67</v>
      </c>
      <c r="J12" s="120" t="s">
        <v>53</v>
      </c>
      <c r="K12" s="58" t="s">
        <v>52</v>
      </c>
      <c r="L12" s="59" t="s">
        <v>42</v>
      </c>
      <c r="M12" s="60">
        <v>44592</v>
      </c>
      <c r="N12" s="61"/>
    </row>
    <row r="13" spans="1:14" x14ac:dyDescent="0.3">
      <c r="B13" s="99">
        <v>44567</v>
      </c>
      <c r="C13" s="104">
        <v>100802.64</v>
      </c>
      <c r="D13" s="54"/>
      <c r="E13" s="55"/>
      <c r="F13" s="55"/>
      <c r="G13" s="106">
        <f t="shared" ref="G13:G24" si="0">D13+E13+F13</f>
        <v>0</v>
      </c>
      <c r="H13" s="99">
        <v>44567</v>
      </c>
      <c r="I13" s="104">
        <v>100802.64</v>
      </c>
      <c r="J13" s="120" t="s">
        <v>53</v>
      </c>
      <c r="K13" s="58" t="s">
        <v>52</v>
      </c>
      <c r="L13" s="59" t="s">
        <v>42</v>
      </c>
      <c r="M13" s="60">
        <v>44592</v>
      </c>
      <c r="N13" s="61"/>
    </row>
    <row r="14" spans="1:14" x14ac:dyDescent="0.3">
      <c r="B14" s="99">
        <v>44575</v>
      </c>
      <c r="C14" s="104">
        <v>19711.59</v>
      </c>
      <c r="D14" s="54"/>
      <c r="E14" s="55"/>
      <c r="F14" s="55"/>
      <c r="G14" s="106">
        <f t="shared" si="0"/>
        <v>0</v>
      </c>
      <c r="H14" s="99">
        <v>44575</v>
      </c>
      <c r="I14" s="104">
        <v>19711.59</v>
      </c>
      <c r="J14" s="120" t="s">
        <v>53</v>
      </c>
      <c r="K14" s="58" t="s">
        <v>52</v>
      </c>
      <c r="L14" s="59" t="s">
        <v>42</v>
      </c>
      <c r="M14" s="60">
        <v>44592</v>
      </c>
      <c r="N14" s="61"/>
    </row>
    <row r="15" spans="1:14" x14ac:dyDescent="0.3">
      <c r="B15" s="99">
        <v>44575</v>
      </c>
      <c r="C15" s="104">
        <v>16304.03</v>
      </c>
      <c r="D15" s="54"/>
      <c r="E15" s="55"/>
      <c r="F15" s="55"/>
      <c r="G15" s="106">
        <f t="shared" si="0"/>
        <v>0</v>
      </c>
      <c r="H15" s="99">
        <v>44575</v>
      </c>
      <c r="I15" s="104">
        <v>16304.03</v>
      </c>
      <c r="J15" s="120" t="s">
        <v>53</v>
      </c>
      <c r="K15" s="58" t="s">
        <v>52</v>
      </c>
      <c r="L15" s="59" t="s">
        <v>42</v>
      </c>
      <c r="M15" s="60">
        <v>44592</v>
      </c>
      <c r="N15" s="61"/>
    </row>
    <row r="16" spans="1:14" x14ac:dyDescent="0.3">
      <c r="B16" s="99">
        <v>44575</v>
      </c>
      <c r="C16" s="104">
        <v>405138.47</v>
      </c>
      <c r="D16" s="54"/>
      <c r="E16" s="55"/>
      <c r="F16" s="55"/>
      <c r="G16" s="106">
        <f t="shared" si="0"/>
        <v>0</v>
      </c>
      <c r="H16" s="99">
        <v>44575</v>
      </c>
      <c r="I16" s="104">
        <v>405138.47</v>
      </c>
      <c r="J16" s="120" t="s">
        <v>53</v>
      </c>
      <c r="K16" s="58" t="s">
        <v>52</v>
      </c>
      <c r="L16" s="59" t="s">
        <v>42</v>
      </c>
      <c r="M16" s="60">
        <v>44592</v>
      </c>
      <c r="N16" s="61"/>
    </row>
    <row r="17" spans="2:14" x14ac:dyDescent="0.3">
      <c r="B17" s="99">
        <v>44585</v>
      </c>
      <c r="C17" s="104">
        <v>6132.96</v>
      </c>
      <c r="D17" s="54"/>
      <c r="E17" s="55"/>
      <c r="F17" s="55"/>
      <c r="G17" s="106">
        <f t="shared" si="0"/>
        <v>0</v>
      </c>
      <c r="H17" s="99">
        <v>44585</v>
      </c>
      <c r="I17" s="104">
        <v>6132.96</v>
      </c>
      <c r="J17" s="120" t="s">
        <v>53</v>
      </c>
      <c r="K17" s="58" t="s">
        <v>52</v>
      </c>
      <c r="L17" s="59" t="s">
        <v>42</v>
      </c>
      <c r="M17" s="60">
        <v>44592</v>
      </c>
      <c r="N17" s="61"/>
    </row>
    <row r="18" spans="2:14" x14ac:dyDescent="0.3">
      <c r="B18" s="99">
        <v>44585</v>
      </c>
      <c r="C18" s="104">
        <v>5727.54</v>
      </c>
      <c r="D18" s="54"/>
      <c r="E18" s="55"/>
      <c r="F18" s="105"/>
      <c r="G18" s="106">
        <f t="shared" si="0"/>
        <v>0</v>
      </c>
      <c r="H18" s="99">
        <v>44585</v>
      </c>
      <c r="I18" s="104">
        <v>5727.54</v>
      </c>
      <c r="J18" s="120" t="s">
        <v>53</v>
      </c>
      <c r="K18" s="58" t="s">
        <v>52</v>
      </c>
      <c r="L18" s="59" t="s">
        <v>42</v>
      </c>
      <c r="M18" s="60">
        <v>44592</v>
      </c>
      <c r="N18" s="61"/>
    </row>
    <row r="19" spans="2:14" x14ac:dyDescent="0.3">
      <c r="B19" s="99">
        <v>44585</v>
      </c>
      <c r="C19" s="104">
        <v>1558.64</v>
      </c>
      <c r="D19" s="54"/>
      <c r="E19" s="55"/>
      <c r="F19" s="55"/>
      <c r="G19" s="106">
        <f t="shared" si="0"/>
        <v>0</v>
      </c>
      <c r="H19" s="99">
        <v>44585</v>
      </c>
      <c r="I19" s="104">
        <v>1558.64</v>
      </c>
      <c r="J19" s="120" t="s">
        <v>53</v>
      </c>
      <c r="K19" s="58" t="s">
        <v>52</v>
      </c>
      <c r="L19" s="59" t="s">
        <v>42</v>
      </c>
      <c r="M19" s="60">
        <v>44592</v>
      </c>
      <c r="N19" s="61"/>
    </row>
    <row r="20" spans="2:14" x14ac:dyDescent="0.3">
      <c r="B20" s="99">
        <v>44585</v>
      </c>
      <c r="C20" s="104"/>
      <c r="D20" s="54"/>
      <c r="E20" s="55"/>
      <c r="F20" s="55">
        <v>8103</v>
      </c>
      <c r="G20" s="106">
        <f t="shared" si="0"/>
        <v>8103</v>
      </c>
      <c r="H20" s="99">
        <v>44585</v>
      </c>
      <c r="I20" s="104">
        <v>0</v>
      </c>
      <c r="J20" s="120" t="s">
        <v>53</v>
      </c>
      <c r="K20" s="58" t="s">
        <v>52</v>
      </c>
      <c r="L20" s="201" t="s">
        <v>42</v>
      </c>
      <c r="M20" s="60">
        <v>44592</v>
      </c>
      <c r="N20" s="61"/>
    </row>
    <row r="21" spans="2:14" x14ac:dyDescent="0.3">
      <c r="B21" s="99">
        <v>44585</v>
      </c>
      <c r="C21" s="104">
        <v>397035.46</v>
      </c>
      <c r="D21" s="54"/>
      <c r="E21" s="55"/>
      <c r="F21" s="55"/>
      <c r="G21" s="106">
        <f t="shared" si="0"/>
        <v>0</v>
      </c>
      <c r="H21" s="99">
        <v>44585</v>
      </c>
      <c r="I21" s="104">
        <v>397035.46</v>
      </c>
      <c r="J21" s="120" t="s">
        <v>53</v>
      </c>
      <c r="K21" s="58" t="s">
        <v>52</v>
      </c>
      <c r="L21" s="201" t="s">
        <v>42</v>
      </c>
      <c r="M21" s="60">
        <v>44592</v>
      </c>
      <c r="N21" s="61"/>
    </row>
    <row r="22" spans="2:14" x14ac:dyDescent="0.3">
      <c r="B22" s="99">
        <v>44589</v>
      </c>
      <c r="C22" s="104">
        <v>1546.11</v>
      </c>
      <c r="D22" s="121"/>
      <c r="E22" s="122"/>
      <c r="F22" s="122"/>
      <c r="G22" s="106">
        <f t="shared" si="0"/>
        <v>0</v>
      </c>
      <c r="H22" s="99">
        <v>44589</v>
      </c>
      <c r="I22" s="104">
        <v>1546.11</v>
      </c>
      <c r="J22" s="120" t="s">
        <v>53</v>
      </c>
      <c r="K22" s="58" t="s">
        <v>52</v>
      </c>
      <c r="L22" s="201" t="s">
        <v>42</v>
      </c>
      <c r="M22" s="60">
        <v>44592</v>
      </c>
      <c r="N22" s="61"/>
    </row>
    <row r="23" spans="2:14" x14ac:dyDescent="0.3">
      <c r="B23" s="99">
        <v>44589</v>
      </c>
      <c r="C23" s="104">
        <v>29844.03</v>
      </c>
      <c r="D23" s="121"/>
      <c r="E23" s="122"/>
      <c r="F23" s="122"/>
      <c r="G23" s="106">
        <f t="shared" si="0"/>
        <v>0</v>
      </c>
      <c r="H23" s="99">
        <v>44589</v>
      </c>
      <c r="I23" s="104">
        <v>29844.03</v>
      </c>
      <c r="J23" s="120" t="s">
        <v>53</v>
      </c>
      <c r="K23" s="58" t="s">
        <v>52</v>
      </c>
      <c r="L23" s="201" t="s">
        <v>42</v>
      </c>
      <c r="M23" s="60">
        <v>44592</v>
      </c>
      <c r="N23" s="61"/>
    </row>
    <row r="24" spans="2:14" x14ac:dyDescent="0.3">
      <c r="B24" s="99">
        <v>44589</v>
      </c>
      <c r="C24" s="104">
        <v>3746.45</v>
      </c>
      <c r="D24" s="121"/>
      <c r="E24" s="122"/>
      <c r="F24" s="122"/>
      <c r="G24" s="106">
        <f t="shared" si="0"/>
        <v>0</v>
      </c>
      <c r="H24" s="99">
        <v>44589</v>
      </c>
      <c r="I24" s="104">
        <v>3746.45</v>
      </c>
      <c r="J24" s="120" t="s">
        <v>53</v>
      </c>
      <c r="K24" s="58" t="s">
        <v>52</v>
      </c>
      <c r="L24" s="201" t="s">
        <v>42</v>
      </c>
      <c r="M24" s="60">
        <v>44592</v>
      </c>
      <c r="N24" s="61"/>
    </row>
    <row r="25" spans="2:14" x14ac:dyDescent="0.3">
      <c r="B25" s="102" t="s">
        <v>43</v>
      </c>
      <c r="C25" s="233">
        <f>SUM(C12:C24)</f>
        <v>1001855.59</v>
      </c>
      <c r="D25" s="233">
        <f>SUM(D12:D21)</f>
        <v>0</v>
      </c>
      <c r="E25" s="233">
        <f>SUM(E12:E21)</f>
        <v>0</v>
      </c>
      <c r="F25" s="233">
        <f>SUM(F12:F21)</f>
        <v>8103</v>
      </c>
      <c r="G25" s="233">
        <f>SUM(G12:G21)</f>
        <v>8103</v>
      </c>
      <c r="H25" s="234"/>
      <c r="I25" s="233">
        <f>SUM(I12:I24)</f>
        <v>1001855.59</v>
      </c>
      <c r="J25" s="57"/>
      <c r="K25" s="58"/>
      <c r="L25" s="201"/>
      <c r="M25" s="60"/>
      <c r="N25" s="61"/>
    </row>
    <row r="26" spans="2:14" x14ac:dyDescent="0.3">
      <c r="B26" s="62" t="s">
        <v>33</v>
      </c>
      <c r="C26" s="63"/>
      <c r="D26" s="64"/>
      <c r="E26" s="65"/>
      <c r="F26" s="65"/>
      <c r="G26" s="66"/>
      <c r="H26" s="103"/>
      <c r="I26" s="107"/>
      <c r="J26" s="68"/>
      <c r="K26" s="69"/>
      <c r="L26" s="202"/>
      <c r="M26" s="71"/>
      <c r="N26" s="72"/>
    </row>
    <row r="27" spans="2:14" x14ac:dyDescent="0.3">
      <c r="B27" s="103">
        <v>44596</v>
      </c>
      <c r="C27" s="123">
        <v>10812.01</v>
      </c>
      <c r="D27" s="124"/>
      <c r="E27" s="125"/>
      <c r="F27" s="125"/>
      <c r="G27" s="106">
        <v>0</v>
      </c>
      <c r="H27" s="103">
        <v>44596</v>
      </c>
      <c r="I27" s="123">
        <v>10812.01</v>
      </c>
      <c r="J27" s="120" t="s">
        <v>53</v>
      </c>
      <c r="K27" s="58" t="s">
        <v>52</v>
      </c>
      <c r="L27" s="201" t="s">
        <v>45</v>
      </c>
      <c r="M27" s="76">
        <v>44620</v>
      </c>
      <c r="N27" s="77"/>
    </row>
    <row r="28" spans="2:14" x14ac:dyDescent="0.3">
      <c r="B28" s="103">
        <v>44596</v>
      </c>
      <c r="C28" s="126">
        <v>25354.21</v>
      </c>
      <c r="D28" s="127"/>
      <c r="E28" s="128"/>
      <c r="F28" s="128"/>
      <c r="G28" s="106">
        <v>0</v>
      </c>
      <c r="H28" s="103">
        <v>44596</v>
      </c>
      <c r="I28" s="126">
        <v>25354.21</v>
      </c>
      <c r="J28" s="120" t="s">
        <v>53</v>
      </c>
      <c r="K28" s="58" t="s">
        <v>52</v>
      </c>
      <c r="L28" s="201" t="s">
        <v>45</v>
      </c>
      <c r="M28" s="76">
        <v>44620</v>
      </c>
      <c r="N28" s="61"/>
    </row>
    <row r="29" spans="2:14" x14ac:dyDescent="0.3">
      <c r="B29" s="103">
        <v>44596</v>
      </c>
      <c r="C29" s="126">
        <v>144417.99</v>
      </c>
      <c r="D29" s="127"/>
      <c r="E29" s="128"/>
      <c r="F29" s="128"/>
      <c r="G29" s="106">
        <v>0</v>
      </c>
      <c r="H29" s="103">
        <v>44596</v>
      </c>
      <c r="I29" s="126">
        <v>144417.99</v>
      </c>
      <c r="J29" s="120" t="s">
        <v>53</v>
      </c>
      <c r="K29" s="58" t="s">
        <v>52</v>
      </c>
      <c r="L29" s="201" t="s">
        <v>45</v>
      </c>
      <c r="M29" s="76">
        <v>44620</v>
      </c>
      <c r="N29" s="61"/>
    </row>
    <row r="30" spans="2:14" x14ac:dyDescent="0.3">
      <c r="B30" s="99">
        <v>44607</v>
      </c>
      <c r="C30" s="126">
        <v>21896.31</v>
      </c>
      <c r="D30" s="127"/>
      <c r="E30" s="128"/>
      <c r="F30" s="128"/>
      <c r="G30" s="106">
        <v>0</v>
      </c>
      <c r="H30" s="99">
        <v>44607</v>
      </c>
      <c r="I30" s="126">
        <v>21896.31</v>
      </c>
      <c r="J30" s="120" t="s">
        <v>53</v>
      </c>
      <c r="K30" s="58" t="s">
        <v>52</v>
      </c>
      <c r="L30" s="201" t="s">
        <v>45</v>
      </c>
      <c r="M30" s="76">
        <v>44620</v>
      </c>
      <c r="N30" s="61"/>
    </row>
    <row r="31" spans="2:14" x14ac:dyDescent="0.3">
      <c r="B31" s="99">
        <v>44607</v>
      </c>
      <c r="C31" s="126">
        <v>19702.95</v>
      </c>
      <c r="D31" s="127"/>
      <c r="E31" s="128"/>
      <c r="F31" s="128"/>
      <c r="G31" s="106">
        <v>0</v>
      </c>
      <c r="H31" s="99">
        <v>44607</v>
      </c>
      <c r="I31" s="126">
        <v>19702.95</v>
      </c>
      <c r="J31" s="120" t="s">
        <v>53</v>
      </c>
      <c r="K31" s="58" t="s">
        <v>52</v>
      </c>
      <c r="L31" s="201" t="s">
        <v>45</v>
      </c>
      <c r="M31" s="76">
        <v>44620</v>
      </c>
      <c r="N31" s="61"/>
    </row>
    <row r="32" spans="2:14" x14ac:dyDescent="0.3">
      <c r="B32" s="99">
        <v>44607</v>
      </c>
      <c r="C32" s="126">
        <v>477480.55</v>
      </c>
      <c r="D32" s="127"/>
      <c r="E32" s="128"/>
      <c r="F32" s="128"/>
      <c r="G32" s="106">
        <v>0</v>
      </c>
      <c r="H32" s="99">
        <v>44607</v>
      </c>
      <c r="I32" s="126">
        <v>477480.55</v>
      </c>
      <c r="J32" s="120" t="s">
        <v>53</v>
      </c>
      <c r="K32" s="58" t="s">
        <v>52</v>
      </c>
      <c r="L32" s="201" t="s">
        <v>45</v>
      </c>
      <c r="M32" s="76">
        <v>44620</v>
      </c>
      <c r="N32" s="61"/>
    </row>
    <row r="33" spans="2:14" x14ac:dyDescent="0.3">
      <c r="B33" s="99">
        <v>44613</v>
      </c>
      <c r="C33" s="126">
        <v>21648.29</v>
      </c>
      <c r="D33" s="127"/>
      <c r="E33" s="128"/>
      <c r="F33" s="128"/>
      <c r="G33" s="106">
        <v>0</v>
      </c>
      <c r="H33" s="99">
        <v>44613</v>
      </c>
      <c r="I33" s="126">
        <v>21648.29</v>
      </c>
      <c r="J33" s="120" t="s">
        <v>53</v>
      </c>
      <c r="K33" s="58" t="s">
        <v>52</v>
      </c>
      <c r="L33" s="201" t="s">
        <v>45</v>
      </c>
      <c r="M33" s="76">
        <v>44620</v>
      </c>
      <c r="N33" s="61"/>
    </row>
    <row r="34" spans="2:14" x14ac:dyDescent="0.3">
      <c r="B34" s="99">
        <v>44616</v>
      </c>
      <c r="C34" s="126">
        <v>7828.76</v>
      </c>
      <c r="D34" s="127"/>
      <c r="E34" s="128"/>
      <c r="F34" s="128"/>
      <c r="G34" s="106">
        <v>0</v>
      </c>
      <c r="H34" s="99">
        <v>44616</v>
      </c>
      <c r="I34" s="126">
        <v>7828.76</v>
      </c>
      <c r="J34" s="120" t="s">
        <v>53</v>
      </c>
      <c r="K34" s="58" t="s">
        <v>52</v>
      </c>
      <c r="L34" s="201" t="s">
        <v>45</v>
      </c>
      <c r="M34" s="76">
        <v>44620</v>
      </c>
      <c r="N34" s="61"/>
    </row>
    <row r="35" spans="2:14" x14ac:dyDescent="0.3">
      <c r="B35" s="99">
        <v>44616</v>
      </c>
      <c r="C35" s="126">
        <v>12527.02</v>
      </c>
      <c r="D35" s="127"/>
      <c r="E35" s="128"/>
      <c r="F35" s="128"/>
      <c r="G35" s="106">
        <v>0</v>
      </c>
      <c r="H35" s="99">
        <v>44616</v>
      </c>
      <c r="I35" s="126">
        <v>12527.02</v>
      </c>
      <c r="J35" s="120" t="s">
        <v>53</v>
      </c>
      <c r="K35" s="58" t="s">
        <v>52</v>
      </c>
      <c r="L35" s="201" t="s">
        <v>45</v>
      </c>
      <c r="M35" s="76">
        <v>44620</v>
      </c>
      <c r="N35" s="61"/>
    </row>
    <row r="36" spans="2:14" x14ac:dyDescent="0.3">
      <c r="B36" s="99">
        <v>44616</v>
      </c>
      <c r="C36" s="126"/>
      <c r="D36" s="127"/>
      <c r="E36" s="128"/>
      <c r="F36" s="129">
        <v>9550</v>
      </c>
      <c r="G36" s="129">
        <v>9550</v>
      </c>
      <c r="H36" s="99">
        <v>44616</v>
      </c>
      <c r="I36" s="126">
        <v>0</v>
      </c>
      <c r="J36" s="120" t="s">
        <v>53</v>
      </c>
      <c r="K36" s="58" t="s">
        <v>52</v>
      </c>
      <c r="L36" s="201" t="s">
        <v>45</v>
      </c>
      <c r="M36" s="76">
        <v>44620</v>
      </c>
      <c r="N36" s="61"/>
    </row>
    <row r="37" spans="2:14" x14ac:dyDescent="0.3">
      <c r="B37" s="99">
        <v>44616</v>
      </c>
      <c r="C37" s="126">
        <v>467930.55</v>
      </c>
      <c r="D37" s="127"/>
      <c r="E37" s="128"/>
      <c r="F37" s="128"/>
      <c r="G37" s="106">
        <v>0</v>
      </c>
      <c r="H37" s="99">
        <v>44616</v>
      </c>
      <c r="I37" s="126">
        <v>467930.55</v>
      </c>
      <c r="J37" s="120" t="s">
        <v>53</v>
      </c>
      <c r="K37" s="58" t="s">
        <v>52</v>
      </c>
      <c r="L37" s="201" t="s">
        <v>45</v>
      </c>
      <c r="M37" s="76">
        <v>44620</v>
      </c>
      <c r="N37" s="61"/>
    </row>
    <row r="38" spans="2:14" x14ac:dyDescent="0.3">
      <c r="B38" s="99">
        <v>44620</v>
      </c>
      <c r="C38" s="126">
        <v>1433.02</v>
      </c>
      <c r="D38" s="127"/>
      <c r="E38" s="128"/>
      <c r="F38" s="128"/>
      <c r="G38" s="106">
        <v>0</v>
      </c>
      <c r="H38" s="99">
        <v>44620</v>
      </c>
      <c r="I38" s="126">
        <v>1433.02</v>
      </c>
      <c r="J38" s="120" t="s">
        <v>53</v>
      </c>
      <c r="K38" s="58" t="s">
        <v>52</v>
      </c>
      <c r="L38" s="201" t="s">
        <v>45</v>
      </c>
      <c r="M38" s="76">
        <v>44620</v>
      </c>
      <c r="N38" s="61"/>
    </row>
    <row r="39" spans="2:14" x14ac:dyDescent="0.3">
      <c r="B39" s="99">
        <v>44620</v>
      </c>
      <c r="C39" s="126">
        <v>26727.51</v>
      </c>
      <c r="D39" s="127"/>
      <c r="E39" s="128"/>
      <c r="F39" s="128"/>
      <c r="G39" s="106">
        <v>0</v>
      </c>
      <c r="H39" s="99">
        <v>44620</v>
      </c>
      <c r="I39" s="126">
        <v>26727.51</v>
      </c>
      <c r="J39" s="120" t="s">
        <v>53</v>
      </c>
      <c r="K39" s="58" t="s">
        <v>52</v>
      </c>
      <c r="L39" s="201" t="s">
        <v>45</v>
      </c>
      <c r="M39" s="76">
        <v>44620</v>
      </c>
      <c r="N39" s="61"/>
    </row>
    <row r="40" spans="2:14" x14ac:dyDescent="0.3">
      <c r="B40" s="99">
        <v>44620</v>
      </c>
      <c r="C40" s="126">
        <v>1783.75</v>
      </c>
      <c r="D40" s="127"/>
      <c r="E40" s="128"/>
      <c r="F40" s="128"/>
      <c r="G40" s="106">
        <v>0</v>
      </c>
      <c r="H40" s="99">
        <v>44620</v>
      </c>
      <c r="I40" s="126">
        <v>1783.75</v>
      </c>
      <c r="J40" s="120" t="s">
        <v>53</v>
      </c>
      <c r="K40" s="58" t="s">
        <v>52</v>
      </c>
      <c r="L40" s="201" t="s">
        <v>45</v>
      </c>
      <c r="M40" s="76">
        <v>44620</v>
      </c>
      <c r="N40" s="61"/>
    </row>
    <row r="41" spans="2:14" x14ac:dyDescent="0.3">
      <c r="B41" s="109" t="s">
        <v>43</v>
      </c>
      <c r="C41" s="236">
        <f>SUM(C27:C40)</f>
        <v>1239542.9200000002</v>
      </c>
      <c r="D41" s="236">
        <f t="shared" ref="D41" si="1">SUM(D27:D40)</f>
        <v>0</v>
      </c>
      <c r="E41" s="236">
        <f t="shared" ref="E41" si="2">SUM(E27:E40)</f>
        <v>0</v>
      </c>
      <c r="F41" s="236">
        <f t="shared" ref="F41:G41" si="3">SUM(F27:F40)</f>
        <v>9550</v>
      </c>
      <c r="G41" s="236">
        <f t="shared" si="3"/>
        <v>9550</v>
      </c>
      <c r="H41" s="237"/>
      <c r="I41" s="236">
        <f>SUM(I27:I40)</f>
        <v>1239542.9200000002</v>
      </c>
      <c r="J41" s="79"/>
      <c r="K41" s="80"/>
      <c r="L41" s="203"/>
      <c r="M41" s="82"/>
      <c r="N41" s="83"/>
    </row>
    <row r="42" spans="2:14" x14ac:dyDescent="0.3">
      <c r="B42" s="130" t="s">
        <v>34</v>
      </c>
      <c r="C42" s="131"/>
      <c r="D42" s="132"/>
      <c r="E42" s="133"/>
      <c r="F42" s="133"/>
      <c r="G42" s="88"/>
      <c r="H42" s="90"/>
      <c r="I42" s="131"/>
      <c r="J42" s="90"/>
      <c r="K42" s="91"/>
      <c r="L42" s="204"/>
      <c r="M42" s="93"/>
      <c r="N42" s="94"/>
    </row>
    <row r="43" spans="2:14" x14ac:dyDescent="0.3">
      <c r="B43" s="103">
        <v>44624</v>
      </c>
      <c r="C43" s="123">
        <v>20513.650000000001</v>
      </c>
      <c r="D43" s="134"/>
      <c r="E43" s="135"/>
      <c r="F43" s="135"/>
      <c r="G43" s="106">
        <f t="shared" ref="G43:G55" si="4">D43+E43+F43</f>
        <v>0</v>
      </c>
      <c r="H43" s="103">
        <v>44624</v>
      </c>
      <c r="I43" s="123">
        <v>20513.650000000001</v>
      </c>
      <c r="J43" s="120" t="s">
        <v>53</v>
      </c>
      <c r="K43" s="58" t="s">
        <v>52</v>
      </c>
      <c r="L43" s="201" t="s">
        <v>49</v>
      </c>
      <c r="M43" s="103">
        <v>44651</v>
      </c>
      <c r="N43" s="77"/>
    </row>
    <row r="44" spans="2:14" x14ac:dyDescent="0.3">
      <c r="B44" s="103">
        <v>44624</v>
      </c>
      <c r="C44" s="126">
        <v>244128.32</v>
      </c>
      <c r="D44" s="136"/>
      <c r="E44" s="129"/>
      <c r="F44" s="129"/>
      <c r="G44" s="106">
        <f t="shared" si="4"/>
        <v>0</v>
      </c>
      <c r="H44" s="103">
        <v>44624</v>
      </c>
      <c r="I44" s="126">
        <v>244128.32</v>
      </c>
      <c r="J44" s="120" t="s">
        <v>53</v>
      </c>
      <c r="K44" s="58" t="s">
        <v>52</v>
      </c>
      <c r="L44" s="201" t="s">
        <v>49</v>
      </c>
      <c r="M44" s="103">
        <v>44651</v>
      </c>
      <c r="N44" s="61"/>
    </row>
    <row r="45" spans="2:14" x14ac:dyDescent="0.3">
      <c r="B45" s="103">
        <v>44624</v>
      </c>
      <c r="C45" s="126">
        <v>197143.28</v>
      </c>
      <c r="D45" s="136"/>
      <c r="E45" s="129"/>
      <c r="F45" s="129"/>
      <c r="G45" s="106">
        <f t="shared" si="4"/>
        <v>0</v>
      </c>
      <c r="H45" s="103">
        <v>44624</v>
      </c>
      <c r="I45" s="126">
        <v>197143.28</v>
      </c>
      <c r="J45" s="120" t="s">
        <v>53</v>
      </c>
      <c r="K45" s="58" t="s">
        <v>52</v>
      </c>
      <c r="L45" s="201" t="s">
        <v>49</v>
      </c>
      <c r="M45" s="103">
        <v>44651</v>
      </c>
      <c r="N45" s="61"/>
    </row>
    <row r="46" spans="2:14" x14ac:dyDescent="0.3">
      <c r="B46" s="99">
        <v>44635</v>
      </c>
      <c r="C46" s="126">
        <v>18700.310000000001</v>
      </c>
      <c r="D46" s="136"/>
      <c r="E46" s="129"/>
      <c r="F46" s="129"/>
      <c r="G46" s="106">
        <f t="shared" si="4"/>
        <v>0</v>
      </c>
      <c r="H46" s="99">
        <v>44635</v>
      </c>
      <c r="I46" s="126">
        <v>18700.310000000001</v>
      </c>
      <c r="J46" s="120" t="s">
        <v>53</v>
      </c>
      <c r="K46" s="58" t="s">
        <v>52</v>
      </c>
      <c r="L46" s="201" t="s">
        <v>49</v>
      </c>
      <c r="M46" s="103">
        <v>44651</v>
      </c>
      <c r="N46" s="61"/>
    </row>
    <row r="47" spans="2:14" x14ac:dyDescent="0.3">
      <c r="B47" s="99">
        <v>44635</v>
      </c>
      <c r="C47" s="126">
        <v>17086.78</v>
      </c>
      <c r="D47" s="136"/>
      <c r="E47" s="129"/>
      <c r="F47" s="129"/>
      <c r="G47" s="106">
        <f t="shared" si="4"/>
        <v>0</v>
      </c>
      <c r="H47" s="99">
        <v>44635</v>
      </c>
      <c r="I47" s="126">
        <v>17086.78</v>
      </c>
      <c r="J47" s="120" t="s">
        <v>53</v>
      </c>
      <c r="K47" s="58" t="s">
        <v>52</v>
      </c>
      <c r="L47" s="201" t="s">
        <v>49</v>
      </c>
      <c r="M47" s="103">
        <v>44651</v>
      </c>
      <c r="N47" s="61"/>
    </row>
    <row r="48" spans="2:14" x14ac:dyDescent="0.3">
      <c r="B48" s="99">
        <v>44635</v>
      </c>
      <c r="C48" s="126">
        <v>485328.68</v>
      </c>
      <c r="D48" s="136"/>
      <c r="E48" s="129"/>
      <c r="F48" s="129"/>
      <c r="G48" s="106">
        <f t="shared" si="4"/>
        <v>0</v>
      </c>
      <c r="H48" s="99">
        <v>44635</v>
      </c>
      <c r="I48" s="126">
        <v>485328.68</v>
      </c>
      <c r="J48" s="120" t="s">
        <v>53</v>
      </c>
      <c r="K48" s="58" t="s">
        <v>52</v>
      </c>
      <c r="L48" s="201" t="s">
        <v>49</v>
      </c>
      <c r="M48" s="103">
        <v>44651</v>
      </c>
      <c r="N48" s="61"/>
    </row>
    <row r="49" spans="2:14" x14ac:dyDescent="0.3">
      <c r="B49" s="99">
        <v>44645</v>
      </c>
      <c r="C49" s="126">
        <v>5469.12</v>
      </c>
      <c r="D49" s="136"/>
      <c r="E49" s="129"/>
      <c r="F49" s="129"/>
      <c r="G49" s="106">
        <f t="shared" si="4"/>
        <v>0</v>
      </c>
      <c r="H49" s="99">
        <v>44645</v>
      </c>
      <c r="I49" s="126">
        <v>5469.12</v>
      </c>
      <c r="J49" s="120" t="s">
        <v>53</v>
      </c>
      <c r="K49" s="58" t="s">
        <v>52</v>
      </c>
      <c r="L49" s="201" t="s">
        <v>49</v>
      </c>
      <c r="M49" s="103">
        <v>44651</v>
      </c>
      <c r="N49" s="61"/>
    </row>
    <row r="50" spans="2:14" x14ac:dyDescent="0.3">
      <c r="B50" s="99">
        <v>44645</v>
      </c>
      <c r="C50" s="126">
        <v>17493.98</v>
      </c>
      <c r="D50" s="136"/>
      <c r="E50" s="129"/>
      <c r="F50" s="129"/>
      <c r="G50" s="106">
        <f t="shared" si="4"/>
        <v>0</v>
      </c>
      <c r="H50" s="99">
        <v>44645</v>
      </c>
      <c r="I50" s="126">
        <v>17493.98</v>
      </c>
      <c r="J50" s="120" t="s">
        <v>53</v>
      </c>
      <c r="K50" s="58" t="s">
        <v>52</v>
      </c>
      <c r="L50" s="201" t="s">
        <v>49</v>
      </c>
      <c r="M50" s="103">
        <v>44651</v>
      </c>
      <c r="N50" s="61"/>
    </row>
    <row r="51" spans="2:14" x14ac:dyDescent="0.3">
      <c r="B51" s="99">
        <v>44645</v>
      </c>
      <c r="C51" s="104"/>
      <c r="D51" s="113"/>
      <c r="E51" s="105"/>
      <c r="F51" s="105">
        <v>12148</v>
      </c>
      <c r="G51" s="106">
        <f t="shared" si="4"/>
        <v>12148</v>
      </c>
      <c r="H51" s="99">
        <v>44645</v>
      </c>
      <c r="I51" s="104">
        <v>0</v>
      </c>
      <c r="J51" s="120" t="s">
        <v>53</v>
      </c>
      <c r="K51" s="58" t="s">
        <v>52</v>
      </c>
      <c r="L51" s="201" t="s">
        <v>49</v>
      </c>
      <c r="M51" s="103">
        <v>44651</v>
      </c>
      <c r="N51" s="61"/>
    </row>
    <row r="52" spans="2:14" x14ac:dyDescent="0.3">
      <c r="B52" s="99">
        <v>44645</v>
      </c>
      <c r="C52" s="104">
        <v>473180.68</v>
      </c>
      <c r="D52" s="113"/>
      <c r="E52" s="105"/>
      <c r="F52" s="105"/>
      <c r="G52" s="106">
        <f t="shared" si="4"/>
        <v>0</v>
      </c>
      <c r="H52" s="99">
        <v>44645</v>
      </c>
      <c r="I52" s="104">
        <v>473180.68</v>
      </c>
      <c r="J52" s="120" t="s">
        <v>53</v>
      </c>
      <c r="K52" s="58" t="s">
        <v>52</v>
      </c>
      <c r="L52" s="201" t="s">
        <v>49</v>
      </c>
      <c r="M52" s="103">
        <v>44651</v>
      </c>
      <c r="N52" s="61"/>
    </row>
    <row r="53" spans="2:14" x14ac:dyDescent="0.3">
      <c r="B53" s="99">
        <v>44649</v>
      </c>
      <c r="C53" s="104">
        <v>1433.02</v>
      </c>
      <c r="D53" s="113"/>
      <c r="E53" s="105"/>
      <c r="F53" s="105"/>
      <c r="G53" s="106">
        <f t="shared" si="4"/>
        <v>0</v>
      </c>
      <c r="H53" s="99">
        <v>44649</v>
      </c>
      <c r="I53" s="104">
        <v>1433.02</v>
      </c>
      <c r="J53" s="120" t="s">
        <v>53</v>
      </c>
      <c r="K53" s="58" t="s">
        <v>52</v>
      </c>
      <c r="L53" s="201" t="s">
        <v>49</v>
      </c>
      <c r="M53" s="103">
        <v>44651</v>
      </c>
      <c r="N53" s="61"/>
    </row>
    <row r="54" spans="2:14" x14ac:dyDescent="0.3">
      <c r="B54" s="99">
        <v>44649</v>
      </c>
      <c r="C54" s="104">
        <v>28856.67</v>
      </c>
      <c r="D54" s="113"/>
      <c r="E54" s="105"/>
      <c r="F54" s="105"/>
      <c r="G54" s="106">
        <f t="shared" si="4"/>
        <v>0</v>
      </c>
      <c r="H54" s="99">
        <v>44649</v>
      </c>
      <c r="I54" s="104">
        <v>28856.67</v>
      </c>
      <c r="J54" s="120" t="s">
        <v>53</v>
      </c>
      <c r="K54" s="58" t="s">
        <v>52</v>
      </c>
      <c r="L54" s="201" t="s">
        <v>49</v>
      </c>
      <c r="M54" s="103">
        <v>44651</v>
      </c>
      <c r="N54" s="61"/>
    </row>
    <row r="55" spans="2:14" x14ac:dyDescent="0.3">
      <c r="B55" s="99">
        <v>44649</v>
      </c>
      <c r="C55" s="104">
        <v>1066.57</v>
      </c>
      <c r="D55" s="113"/>
      <c r="E55" s="105"/>
      <c r="F55" s="105"/>
      <c r="G55" s="106">
        <f t="shared" si="4"/>
        <v>0</v>
      </c>
      <c r="H55" s="99">
        <v>44649</v>
      </c>
      <c r="I55" s="104">
        <v>1066.57</v>
      </c>
      <c r="J55" s="120" t="s">
        <v>53</v>
      </c>
      <c r="K55" s="58" t="s">
        <v>52</v>
      </c>
      <c r="L55" s="205" t="s">
        <v>49</v>
      </c>
      <c r="M55" s="186">
        <v>44651</v>
      </c>
      <c r="N55" s="61"/>
    </row>
    <row r="56" spans="2:14" x14ac:dyDescent="0.3">
      <c r="B56" s="109" t="s">
        <v>43</v>
      </c>
      <c r="C56" s="233">
        <f>SUM(C43:C55)</f>
        <v>1510401.06</v>
      </c>
      <c r="D56" s="233">
        <f>SUM(D43:D55)</f>
        <v>0</v>
      </c>
      <c r="E56" s="233">
        <f>SUM(E43:E55)</f>
        <v>0</v>
      </c>
      <c r="F56" s="233">
        <f>SUM(F43:F55)</f>
        <v>12148</v>
      </c>
      <c r="G56" s="233">
        <f>SUM(G43:G55)</f>
        <v>12148</v>
      </c>
      <c r="H56" s="234"/>
      <c r="I56" s="233">
        <f>SUM(I43:I55)</f>
        <v>1510401.06</v>
      </c>
      <c r="J56" s="57"/>
      <c r="K56" s="58"/>
      <c r="L56" s="205"/>
      <c r="M56" s="187"/>
      <c r="N56" s="61"/>
    </row>
    <row r="57" spans="2:14" x14ac:dyDescent="0.3">
      <c r="B57" s="62" t="s">
        <v>35</v>
      </c>
      <c r="C57" s="63"/>
      <c r="D57" s="64"/>
      <c r="E57" s="65"/>
      <c r="F57" s="65"/>
      <c r="G57" s="66"/>
      <c r="H57" s="67"/>
      <c r="I57" s="63"/>
      <c r="J57" s="68"/>
      <c r="K57" s="69"/>
      <c r="L57" s="206"/>
      <c r="M57" s="188"/>
      <c r="N57" s="72"/>
    </row>
    <row r="58" spans="2:14" x14ac:dyDescent="0.3">
      <c r="B58" s="103">
        <v>44657</v>
      </c>
      <c r="C58" s="107">
        <v>12434.92</v>
      </c>
      <c r="D58" s="111"/>
      <c r="E58" s="112"/>
      <c r="F58" s="112"/>
      <c r="G58" s="106">
        <f t="shared" ref="G58:G69" si="5">D58+E58+F58</f>
        <v>0</v>
      </c>
      <c r="H58" s="103">
        <v>44657</v>
      </c>
      <c r="I58" s="107">
        <v>12434.92</v>
      </c>
      <c r="J58" s="120" t="s">
        <v>53</v>
      </c>
      <c r="K58" s="58" t="s">
        <v>52</v>
      </c>
      <c r="L58" s="205" t="s">
        <v>51</v>
      </c>
      <c r="M58" s="189">
        <v>44651</v>
      </c>
      <c r="N58" s="77"/>
    </row>
    <row r="59" spans="2:14" x14ac:dyDescent="0.3">
      <c r="B59" s="103">
        <v>44657</v>
      </c>
      <c r="C59" s="104">
        <v>122963.14</v>
      </c>
      <c r="D59" s="113"/>
      <c r="E59" s="105"/>
      <c r="F59" s="105"/>
      <c r="G59" s="106">
        <f t="shared" si="5"/>
        <v>0</v>
      </c>
      <c r="H59" s="103">
        <v>44657</v>
      </c>
      <c r="I59" s="104">
        <v>122963.14</v>
      </c>
      <c r="J59" s="120" t="s">
        <v>53</v>
      </c>
      <c r="K59" s="58" t="s">
        <v>52</v>
      </c>
      <c r="L59" s="205" t="s">
        <v>51</v>
      </c>
      <c r="M59" s="189">
        <v>44651</v>
      </c>
      <c r="N59" s="61"/>
    </row>
    <row r="60" spans="2:14" x14ac:dyDescent="0.3">
      <c r="B60" s="99">
        <v>44664</v>
      </c>
      <c r="C60" s="104">
        <v>19215.27</v>
      </c>
      <c r="D60" s="113"/>
      <c r="E60" s="105"/>
      <c r="F60" s="105"/>
      <c r="G60" s="106">
        <f t="shared" si="5"/>
        <v>0</v>
      </c>
      <c r="H60" s="99">
        <v>44664</v>
      </c>
      <c r="I60" s="104">
        <v>19215.27</v>
      </c>
      <c r="J60" s="120" t="s">
        <v>53</v>
      </c>
      <c r="K60" s="58" t="s">
        <v>52</v>
      </c>
      <c r="L60" s="205" t="s">
        <v>51</v>
      </c>
      <c r="M60" s="189">
        <v>44651</v>
      </c>
      <c r="N60" s="61"/>
    </row>
    <row r="61" spans="2:14" x14ac:dyDescent="0.3">
      <c r="B61" s="99">
        <v>44664</v>
      </c>
      <c r="C61" s="104">
        <v>17545.849999999999</v>
      </c>
      <c r="D61" s="113"/>
      <c r="E61" s="105"/>
      <c r="F61" s="105"/>
      <c r="G61" s="106">
        <f t="shared" si="5"/>
        <v>0</v>
      </c>
      <c r="H61" s="99">
        <v>44664</v>
      </c>
      <c r="I61" s="104">
        <v>17545.849999999999</v>
      </c>
      <c r="J61" s="120" t="s">
        <v>53</v>
      </c>
      <c r="K61" s="58" t="s">
        <v>52</v>
      </c>
      <c r="L61" s="205" t="s">
        <v>51</v>
      </c>
      <c r="M61" s="189">
        <v>44651</v>
      </c>
      <c r="N61" s="61"/>
    </row>
    <row r="62" spans="2:14" x14ac:dyDescent="0.3">
      <c r="B62" s="99">
        <v>44664</v>
      </c>
      <c r="C62" s="104">
        <v>417944.29</v>
      </c>
      <c r="D62" s="113"/>
      <c r="E62" s="105"/>
      <c r="F62" s="105"/>
      <c r="G62" s="106">
        <f t="shared" si="5"/>
        <v>0</v>
      </c>
      <c r="H62" s="99">
        <v>44664</v>
      </c>
      <c r="I62" s="104">
        <v>417944.29</v>
      </c>
      <c r="J62" s="120" t="s">
        <v>53</v>
      </c>
      <c r="K62" s="58" t="s">
        <v>52</v>
      </c>
      <c r="L62" s="205" t="s">
        <v>51</v>
      </c>
      <c r="M62" s="189">
        <v>44651</v>
      </c>
      <c r="N62" s="61"/>
    </row>
    <row r="63" spans="2:14" x14ac:dyDescent="0.3">
      <c r="B63" s="99">
        <v>44673</v>
      </c>
      <c r="C63" s="104">
        <v>5573.69</v>
      </c>
      <c r="D63" s="113"/>
      <c r="E63" s="105"/>
      <c r="F63" s="105"/>
      <c r="G63" s="106">
        <f t="shared" si="5"/>
        <v>0</v>
      </c>
      <c r="H63" s="99">
        <v>44673</v>
      </c>
      <c r="I63" s="104">
        <v>5573.69</v>
      </c>
      <c r="J63" s="120" t="s">
        <v>53</v>
      </c>
      <c r="K63" s="58" t="s">
        <v>52</v>
      </c>
      <c r="L63" s="205" t="s">
        <v>51</v>
      </c>
      <c r="M63" s="189">
        <v>44651</v>
      </c>
      <c r="N63" s="61"/>
    </row>
    <row r="64" spans="2:14" x14ac:dyDescent="0.3">
      <c r="B64" s="99">
        <v>44673</v>
      </c>
      <c r="C64" s="104">
        <v>28308.35</v>
      </c>
      <c r="D64" s="113"/>
      <c r="E64" s="105"/>
      <c r="F64" s="105"/>
      <c r="G64" s="106">
        <f t="shared" si="5"/>
        <v>0</v>
      </c>
      <c r="H64" s="99">
        <v>44673</v>
      </c>
      <c r="I64" s="104">
        <v>28308.35</v>
      </c>
      <c r="J64" s="120" t="s">
        <v>53</v>
      </c>
      <c r="K64" s="58" t="s">
        <v>52</v>
      </c>
      <c r="L64" s="205" t="s">
        <v>51</v>
      </c>
      <c r="M64" s="189">
        <v>44651</v>
      </c>
      <c r="N64" s="61"/>
    </row>
    <row r="65" spans="2:14" x14ac:dyDescent="0.3">
      <c r="B65" s="99">
        <v>44673</v>
      </c>
      <c r="C65" s="104"/>
      <c r="D65" s="113"/>
      <c r="E65" s="105"/>
      <c r="F65" s="105">
        <v>8359</v>
      </c>
      <c r="G65" s="106">
        <f t="shared" si="5"/>
        <v>8359</v>
      </c>
      <c r="H65" s="99">
        <v>44673</v>
      </c>
      <c r="I65" s="104">
        <v>0</v>
      </c>
      <c r="J65" s="120" t="s">
        <v>53</v>
      </c>
      <c r="K65" s="58" t="s">
        <v>52</v>
      </c>
      <c r="L65" s="205" t="s">
        <v>51</v>
      </c>
      <c r="M65" s="189">
        <v>44651</v>
      </c>
      <c r="N65" s="61"/>
    </row>
    <row r="66" spans="2:14" x14ac:dyDescent="0.3">
      <c r="B66" s="99">
        <v>44673</v>
      </c>
      <c r="C66" s="104">
        <v>409585.28</v>
      </c>
      <c r="D66" s="113"/>
      <c r="E66" s="105"/>
      <c r="F66" s="105"/>
      <c r="G66" s="106">
        <f t="shared" si="5"/>
        <v>0</v>
      </c>
      <c r="H66" s="99">
        <v>44673</v>
      </c>
      <c r="I66" s="104">
        <v>409585.28</v>
      </c>
      <c r="J66" s="120" t="s">
        <v>53</v>
      </c>
      <c r="K66" s="58" t="s">
        <v>52</v>
      </c>
      <c r="L66" s="205" t="s">
        <v>51</v>
      </c>
      <c r="M66" s="189">
        <v>44651</v>
      </c>
      <c r="N66" s="61"/>
    </row>
    <row r="67" spans="2:14" x14ac:dyDescent="0.3">
      <c r="B67" s="99">
        <v>44677</v>
      </c>
      <c r="C67" s="104">
        <v>1433.02</v>
      </c>
      <c r="D67" s="137"/>
      <c r="E67" s="138"/>
      <c r="F67" s="138"/>
      <c r="G67" s="106">
        <f t="shared" si="5"/>
        <v>0</v>
      </c>
      <c r="H67" s="99">
        <v>44677</v>
      </c>
      <c r="I67" s="104">
        <v>1433.02</v>
      </c>
      <c r="J67" s="120" t="s">
        <v>53</v>
      </c>
      <c r="K67" s="58" t="s">
        <v>52</v>
      </c>
      <c r="L67" s="205" t="s">
        <v>51</v>
      </c>
      <c r="M67" s="189">
        <v>44651</v>
      </c>
      <c r="N67" s="61"/>
    </row>
    <row r="68" spans="2:14" x14ac:dyDescent="0.3">
      <c r="B68" s="99">
        <v>44677</v>
      </c>
      <c r="C68" s="104">
        <v>29746.400000000001</v>
      </c>
      <c r="D68" s="137"/>
      <c r="E68" s="138"/>
      <c r="F68" s="138"/>
      <c r="G68" s="106">
        <f t="shared" si="5"/>
        <v>0</v>
      </c>
      <c r="H68" s="99">
        <v>44677</v>
      </c>
      <c r="I68" s="104">
        <v>29746.400000000001</v>
      </c>
      <c r="J68" s="120" t="s">
        <v>53</v>
      </c>
      <c r="K68" s="58" t="s">
        <v>52</v>
      </c>
      <c r="L68" s="205" t="s">
        <v>51</v>
      </c>
      <c r="M68" s="189">
        <v>44651</v>
      </c>
      <c r="N68" s="61"/>
    </row>
    <row r="69" spans="2:14" x14ac:dyDescent="0.3">
      <c r="B69" s="99">
        <v>44677</v>
      </c>
      <c r="C69" s="104">
        <v>3622.4</v>
      </c>
      <c r="D69" s="137"/>
      <c r="E69" s="138"/>
      <c r="F69" s="138"/>
      <c r="G69" s="106">
        <f t="shared" si="5"/>
        <v>0</v>
      </c>
      <c r="H69" s="99">
        <v>44677</v>
      </c>
      <c r="I69" s="104">
        <v>3622.4</v>
      </c>
      <c r="J69" s="120" t="s">
        <v>53</v>
      </c>
      <c r="K69" s="58" t="s">
        <v>52</v>
      </c>
      <c r="L69" s="205" t="s">
        <v>51</v>
      </c>
      <c r="M69" s="189">
        <v>44651</v>
      </c>
      <c r="N69" s="61"/>
    </row>
    <row r="70" spans="2:14" x14ac:dyDescent="0.3">
      <c r="B70" s="109" t="s">
        <v>43</v>
      </c>
      <c r="C70" s="215">
        <f>SUM(C58:C69)</f>
        <v>1068372.6099999999</v>
      </c>
      <c r="D70" s="215">
        <f t="shared" ref="D70:E70" si="6">SUM(D58:D66)</f>
        <v>0</v>
      </c>
      <c r="E70" s="215">
        <f t="shared" si="6"/>
        <v>0</v>
      </c>
      <c r="F70" s="215">
        <f>SUM(F58:F66)</f>
        <v>8359</v>
      </c>
      <c r="G70" s="215">
        <f>SUM(G58:G66)</f>
        <v>8359</v>
      </c>
      <c r="H70" s="235"/>
      <c r="I70" s="215">
        <f>SUM(I58:I69)</f>
        <v>1068372.6099999999</v>
      </c>
      <c r="J70" s="79"/>
      <c r="K70" s="80"/>
      <c r="L70" s="207"/>
      <c r="M70" s="190"/>
      <c r="N70" s="83"/>
    </row>
    <row r="71" spans="2:14" x14ac:dyDescent="0.3">
      <c r="B71" s="84" t="s">
        <v>36</v>
      </c>
      <c r="C71" s="85"/>
      <c r="D71" s="86"/>
      <c r="E71" s="87"/>
      <c r="F71" s="87"/>
      <c r="G71" s="88"/>
      <c r="H71" s="89"/>
      <c r="I71" s="85"/>
      <c r="J71" s="90"/>
      <c r="K71" s="91"/>
      <c r="L71" s="208"/>
      <c r="M71" s="191"/>
      <c r="N71" s="94"/>
    </row>
    <row r="72" spans="2:14" x14ac:dyDescent="0.3">
      <c r="B72" s="139">
        <v>44686</v>
      </c>
      <c r="C72" s="140">
        <v>11756.77</v>
      </c>
      <c r="D72" s="111"/>
      <c r="E72" s="112"/>
      <c r="F72" s="112"/>
      <c r="G72" s="106">
        <f t="shared" ref="G72:G82" si="7">D72+E72+F72</f>
        <v>0</v>
      </c>
      <c r="H72" s="139">
        <v>44686</v>
      </c>
      <c r="I72" s="140">
        <v>11756.77</v>
      </c>
      <c r="J72" s="120" t="s">
        <v>53</v>
      </c>
      <c r="K72" s="58" t="s">
        <v>52</v>
      </c>
      <c r="L72" s="205" t="s">
        <v>55</v>
      </c>
      <c r="M72" s="189">
        <v>44651</v>
      </c>
      <c r="N72" s="77"/>
    </row>
    <row r="73" spans="2:14" x14ac:dyDescent="0.3">
      <c r="B73" s="139">
        <v>44686</v>
      </c>
      <c r="C73" s="141">
        <v>44583.23</v>
      </c>
      <c r="D73" s="113"/>
      <c r="E73" s="105"/>
      <c r="F73" s="105"/>
      <c r="G73" s="106">
        <f t="shared" si="7"/>
        <v>0</v>
      </c>
      <c r="H73" s="139">
        <v>44686</v>
      </c>
      <c r="I73" s="141">
        <v>44583.23</v>
      </c>
      <c r="J73" s="120" t="s">
        <v>53</v>
      </c>
      <c r="K73" s="58" t="s">
        <v>52</v>
      </c>
      <c r="L73" s="205" t="s">
        <v>55</v>
      </c>
      <c r="M73" s="189">
        <v>44651</v>
      </c>
      <c r="N73" s="61"/>
    </row>
    <row r="74" spans="2:14" x14ac:dyDescent="0.3">
      <c r="B74" s="139">
        <v>44686</v>
      </c>
      <c r="C74" s="141">
        <v>209898.71</v>
      </c>
      <c r="D74" s="113"/>
      <c r="E74" s="105"/>
      <c r="F74" s="105"/>
      <c r="G74" s="106">
        <f t="shared" si="7"/>
        <v>0</v>
      </c>
      <c r="H74" s="139">
        <v>44686</v>
      </c>
      <c r="I74" s="141">
        <v>209898.71</v>
      </c>
      <c r="J74" s="120" t="s">
        <v>53</v>
      </c>
      <c r="K74" s="58" t="s">
        <v>52</v>
      </c>
      <c r="L74" s="205" t="s">
        <v>55</v>
      </c>
      <c r="M74" s="189">
        <v>44651</v>
      </c>
      <c r="N74" s="61"/>
    </row>
    <row r="75" spans="2:14" x14ac:dyDescent="0.3">
      <c r="B75" s="142">
        <v>44694</v>
      </c>
      <c r="C75" s="141">
        <v>679084.67</v>
      </c>
      <c r="D75" s="113"/>
      <c r="E75" s="105"/>
      <c r="F75" s="105"/>
      <c r="G75" s="106">
        <f t="shared" si="7"/>
        <v>0</v>
      </c>
      <c r="H75" s="142">
        <v>44694</v>
      </c>
      <c r="I75" s="141">
        <v>679084.67</v>
      </c>
      <c r="J75" s="120" t="s">
        <v>53</v>
      </c>
      <c r="K75" s="58" t="s">
        <v>52</v>
      </c>
      <c r="L75" s="205" t="s">
        <v>55</v>
      </c>
      <c r="M75" s="189">
        <v>44651</v>
      </c>
      <c r="N75" s="61"/>
    </row>
    <row r="76" spans="2:14" x14ac:dyDescent="0.3">
      <c r="B76" s="142">
        <v>44705</v>
      </c>
      <c r="C76" s="141">
        <v>6369.91</v>
      </c>
      <c r="D76" s="113"/>
      <c r="E76" s="105"/>
      <c r="F76" s="105"/>
      <c r="G76" s="106">
        <f t="shared" si="7"/>
        <v>0</v>
      </c>
      <c r="H76" s="142">
        <v>44705</v>
      </c>
      <c r="I76" s="141">
        <v>6369.91</v>
      </c>
      <c r="J76" s="120" t="s">
        <v>53</v>
      </c>
      <c r="K76" s="58" t="s">
        <v>52</v>
      </c>
      <c r="L76" s="205" t="s">
        <v>55</v>
      </c>
      <c r="M76" s="189">
        <v>44651</v>
      </c>
      <c r="N76" s="61"/>
    </row>
    <row r="77" spans="2:14" x14ac:dyDescent="0.3">
      <c r="B77" s="142">
        <v>44705</v>
      </c>
      <c r="C77" s="141">
        <v>17842.939999999999</v>
      </c>
      <c r="D77" s="113"/>
      <c r="E77" s="105"/>
      <c r="F77" s="105"/>
      <c r="G77" s="106">
        <f t="shared" si="7"/>
        <v>0</v>
      </c>
      <c r="H77" s="142">
        <v>44705</v>
      </c>
      <c r="I77" s="141">
        <v>17842.939999999999</v>
      </c>
      <c r="J77" s="120" t="s">
        <v>53</v>
      </c>
      <c r="K77" s="58" t="s">
        <v>52</v>
      </c>
      <c r="L77" s="205" t="s">
        <v>55</v>
      </c>
      <c r="M77" s="189">
        <v>44651</v>
      </c>
      <c r="N77" s="61"/>
    </row>
    <row r="78" spans="2:14" x14ac:dyDescent="0.3">
      <c r="B78" s="142">
        <v>44705</v>
      </c>
      <c r="C78" s="141"/>
      <c r="D78" s="113"/>
      <c r="E78" s="105"/>
      <c r="F78" s="104">
        <v>13582</v>
      </c>
      <c r="G78" s="106">
        <f t="shared" si="7"/>
        <v>13582</v>
      </c>
      <c r="H78" s="142">
        <v>44705</v>
      </c>
      <c r="I78" s="141">
        <v>0</v>
      </c>
      <c r="J78" s="120" t="s">
        <v>53</v>
      </c>
      <c r="K78" s="58" t="s">
        <v>52</v>
      </c>
      <c r="L78" s="205" t="s">
        <v>55</v>
      </c>
      <c r="M78" s="189">
        <v>44651</v>
      </c>
      <c r="N78" s="61"/>
    </row>
    <row r="79" spans="2:14" x14ac:dyDescent="0.3">
      <c r="B79" s="142">
        <v>44705</v>
      </c>
      <c r="C79" s="141">
        <v>665502.67000000004</v>
      </c>
      <c r="D79" s="113"/>
      <c r="E79" s="105"/>
      <c r="F79" s="105"/>
      <c r="G79" s="106">
        <f t="shared" si="7"/>
        <v>0</v>
      </c>
      <c r="H79" s="142">
        <v>44705</v>
      </c>
      <c r="I79" s="141">
        <v>665502.67000000004</v>
      </c>
      <c r="J79" s="120" t="s">
        <v>53</v>
      </c>
      <c r="K79" s="58" t="s">
        <v>52</v>
      </c>
      <c r="L79" s="205" t="s">
        <v>55</v>
      </c>
      <c r="M79" s="189">
        <v>44651</v>
      </c>
      <c r="N79" s="61"/>
    </row>
    <row r="80" spans="2:14" x14ac:dyDescent="0.3">
      <c r="B80" s="142">
        <v>44708</v>
      </c>
      <c r="C80" s="141">
        <v>1433.02</v>
      </c>
      <c r="D80" s="113"/>
      <c r="E80" s="105"/>
      <c r="F80" s="105"/>
      <c r="G80" s="106">
        <f t="shared" si="7"/>
        <v>0</v>
      </c>
      <c r="H80" s="142">
        <v>44708</v>
      </c>
      <c r="I80" s="141">
        <v>1433.02</v>
      </c>
      <c r="J80" s="120" t="s">
        <v>53</v>
      </c>
      <c r="K80" s="58" t="s">
        <v>52</v>
      </c>
      <c r="L80" s="205" t="s">
        <v>55</v>
      </c>
      <c r="M80" s="189">
        <v>44651</v>
      </c>
      <c r="N80" s="61"/>
    </row>
    <row r="81" spans="2:14" x14ac:dyDescent="0.3">
      <c r="B81" s="142">
        <v>44708</v>
      </c>
      <c r="C81" s="141">
        <v>31604.44</v>
      </c>
      <c r="D81" s="113"/>
      <c r="E81" s="105"/>
      <c r="F81" s="105"/>
      <c r="G81" s="106">
        <f t="shared" si="7"/>
        <v>0</v>
      </c>
      <c r="H81" s="142">
        <v>44708</v>
      </c>
      <c r="I81" s="141">
        <v>31604.44</v>
      </c>
      <c r="J81" s="120" t="s">
        <v>53</v>
      </c>
      <c r="K81" s="58" t="s">
        <v>52</v>
      </c>
      <c r="L81" s="205" t="s">
        <v>55</v>
      </c>
      <c r="M81" s="189">
        <v>44651</v>
      </c>
      <c r="N81" s="61"/>
    </row>
    <row r="82" spans="2:14" x14ac:dyDescent="0.3">
      <c r="B82" s="142">
        <v>44708</v>
      </c>
      <c r="C82" s="141">
        <v>4770.53</v>
      </c>
      <c r="D82" s="113"/>
      <c r="E82" s="105"/>
      <c r="F82" s="105"/>
      <c r="G82" s="106">
        <f t="shared" si="7"/>
        <v>0</v>
      </c>
      <c r="H82" s="142">
        <v>44708</v>
      </c>
      <c r="I82" s="141">
        <v>4770.53</v>
      </c>
      <c r="J82" s="120" t="s">
        <v>53</v>
      </c>
      <c r="K82" s="58" t="s">
        <v>52</v>
      </c>
      <c r="L82" s="205" t="s">
        <v>55</v>
      </c>
      <c r="M82" s="189">
        <v>44651</v>
      </c>
      <c r="N82" s="61"/>
    </row>
    <row r="83" spans="2:14" x14ac:dyDescent="0.3">
      <c r="B83" s="109" t="s">
        <v>43</v>
      </c>
      <c r="C83" s="233">
        <f>SUM(C72:C82)</f>
        <v>1672846.89</v>
      </c>
      <c r="D83" s="233">
        <f>SUM(D72:D82)</f>
        <v>0</v>
      </c>
      <c r="E83" s="233">
        <f>SUM(E72:E82)</f>
        <v>0</v>
      </c>
      <c r="F83" s="233">
        <f>SUM(F72:F82)</f>
        <v>13582</v>
      </c>
      <c r="G83" s="233">
        <f>SUM(G72:G82)</f>
        <v>13582</v>
      </c>
      <c r="H83" s="234"/>
      <c r="I83" s="233">
        <f>SUM(I72:I82)</f>
        <v>1672846.89</v>
      </c>
      <c r="J83" s="57"/>
      <c r="K83" s="58"/>
      <c r="L83" s="205"/>
      <c r="M83" s="187"/>
      <c r="N83" s="61"/>
    </row>
    <row r="84" spans="2:14" x14ac:dyDescent="0.3">
      <c r="B84" s="62" t="s">
        <v>37</v>
      </c>
      <c r="C84" s="63"/>
      <c r="D84" s="64"/>
      <c r="E84" s="65"/>
      <c r="F84" s="65"/>
      <c r="G84" s="66"/>
      <c r="H84" s="67"/>
      <c r="I84" s="63"/>
      <c r="J84" s="68"/>
      <c r="K84" s="69"/>
      <c r="L84" s="206"/>
      <c r="M84" s="188"/>
      <c r="N84" s="72"/>
    </row>
    <row r="85" spans="2:14" x14ac:dyDescent="0.3">
      <c r="B85" s="103">
        <v>44715</v>
      </c>
      <c r="C85" s="107">
        <v>14310.4</v>
      </c>
      <c r="D85" s="111"/>
      <c r="E85" s="112"/>
      <c r="F85" s="112"/>
      <c r="G85" s="106">
        <f t="shared" ref="G85:G96" si="8">D85+E85+F85</f>
        <v>0</v>
      </c>
      <c r="H85" s="103">
        <v>44715</v>
      </c>
      <c r="I85" s="107">
        <v>14310.4</v>
      </c>
      <c r="J85" s="120" t="s">
        <v>53</v>
      </c>
      <c r="K85" s="58" t="s">
        <v>52</v>
      </c>
      <c r="L85" s="205" t="s">
        <v>57</v>
      </c>
      <c r="M85" s="189">
        <v>44651</v>
      </c>
      <c r="N85" s="77"/>
    </row>
    <row r="86" spans="2:14" x14ac:dyDescent="0.3">
      <c r="B86" s="103">
        <v>44715</v>
      </c>
      <c r="C86" s="104">
        <v>141287.96</v>
      </c>
      <c r="D86" s="113"/>
      <c r="E86" s="105"/>
      <c r="F86" s="105"/>
      <c r="G86" s="106">
        <f t="shared" si="8"/>
        <v>0</v>
      </c>
      <c r="H86" s="103">
        <v>44715</v>
      </c>
      <c r="I86" s="104">
        <v>141287.96</v>
      </c>
      <c r="J86" s="120" t="s">
        <v>53</v>
      </c>
      <c r="K86" s="58" t="s">
        <v>52</v>
      </c>
      <c r="L86" s="205" t="s">
        <v>57</v>
      </c>
      <c r="M86" s="189">
        <v>44651</v>
      </c>
      <c r="N86" s="61"/>
    </row>
    <row r="87" spans="2:14" x14ac:dyDescent="0.3">
      <c r="B87" s="99">
        <v>44727</v>
      </c>
      <c r="C87" s="104">
        <v>10093.24</v>
      </c>
      <c r="D87" s="113"/>
      <c r="E87" s="105"/>
      <c r="F87" s="105"/>
      <c r="G87" s="106">
        <f t="shared" si="8"/>
        <v>0</v>
      </c>
      <c r="H87" s="99">
        <v>44727</v>
      </c>
      <c r="I87" s="104">
        <v>10093.24</v>
      </c>
      <c r="J87" s="120" t="s">
        <v>53</v>
      </c>
      <c r="K87" s="58" t="s">
        <v>52</v>
      </c>
      <c r="L87" s="205" t="s">
        <v>57</v>
      </c>
      <c r="M87" s="189">
        <v>44651</v>
      </c>
      <c r="N87" s="61"/>
    </row>
    <row r="88" spans="2:14" x14ac:dyDescent="0.3">
      <c r="B88" s="99">
        <v>44727</v>
      </c>
      <c r="C88" s="104">
        <v>10069.42</v>
      </c>
      <c r="D88" s="113"/>
      <c r="E88" s="105"/>
      <c r="F88" s="105"/>
      <c r="G88" s="106">
        <f t="shared" si="8"/>
        <v>0</v>
      </c>
      <c r="H88" s="99">
        <v>44727</v>
      </c>
      <c r="I88" s="104">
        <v>10069.42</v>
      </c>
      <c r="J88" s="120" t="s">
        <v>53</v>
      </c>
      <c r="K88" s="58" t="s">
        <v>52</v>
      </c>
      <c r="L88" s="205" t="s">
        <v>57</v>
      </c>
      <c r="M88" s="189">
        <v>44651</v>
      </c>
      <c r="N88" s="61"/>
    </row>
    <row r="89" spans="2:14" x14ac:dyDescent="0.3">
      <c r="B89" s="99">
        <v>44727</v>
      </c>
      <c r="C89" s="104">
        <v>529611.43999999994</v>
      </c>
      <c r="D89" s="113"/>
      <c r="E89" s="105"/>
      <c r="F89" s="105"/>
      <c r="G89" s="106">
        <f t="shared" si="8"/>
        <v>0</v>
      </c>
      <c r="H89" s="99">
        <v>44727</v>
      </c>
      <c r="I89" s="104">
        <v>529611.43999999994</v>
      </c>
      <c r="J89" s="120" t="s">
        <v>53</v>
      </c>
      <c r="K89" s="58" t="s">
        <v>52</v>
      </c>
      <c r="L89" s="205" t="s">
        <v>57</v>
      </c>
      <c r="M89" s="189">
        <v>44651</v>
      </c>
      <c r="N89" s="61"/>
    </row>
    <row r="90" spans="2:14" x14ac:dyDescent="0.3">
      <c r="B90" s="99">
        <v>44736</v>
      </c>
      <c r="C90" s="104">
        <v>5164.5200000000004</v>
      </c>
      <c r="D90" s="113"/>
      <c r="E90" s="105"/>
      <c r="F90" s="105"/>
      <c r="G90" s="106">
        <f t="shared" si="8"/>
        <v>0</v>
      </c>
      <c r="H90" s="99">
        <v>44736</v>
      </c>
      <c r="I90" s="104">
        <v>5164.5200000000004</v>
      </c>
      <c r="J90" s="120" t="s">
        <v>53</v>
      </c>
      <c r="K90" s="58" t="s">
        <v>52</v>
      </c>
      <c r="L90" s="205" t="s">
        <v>57</v>
      </c>
      <c r="M90" s="189">
        <v>44651</v>
      </c>
      <c r="N90" s="61"/>
    </row>
    <row r="91" spans="2:14" x14ac:dyDescent="0.3">
      <c r="B91" s="99">
        <v>44736</v>
      </c>
      <c r="C91" s="104">
        <v>14981.74</v>
      </c>
      <c r="D91" s="113"/>
      <c r="E91" s="105"/>
      <c r="F91" s="105"/>
      <c r="G91" s="106">
        <f t="shared" si="8"/>
        <v>0</v>
      </c>
      <c r="H91" s="99">
        <v>44736</v>
      </c>
      <c r="I91" s="104">
        <v>14981.74</v>
      </c>
      <c r="J91" s="120" t="s">
        <v>53</v>
      </c>
      <c r="K91" s="58" t="s">
        <v>52</v>
      </c>
      <c r="L91" s="205" t="s">
        <v>57</v>
      </c>
      <c r="M91" s="189">
        <v>44651</v>
      </c>
      <c r="N91" s="61"/>
    </row>
    <row r="92" spans="2:14" x14ac:dyDescent="0.3">
      <c r="B92" s="99">
        <v>44736</v>
      </c>
      <c r="C92" s="104"/>
      <c r="D92" s="113"/>
      <c r="E92" s="105"/>
      <c r="F92" s="105">
        <v>10592</v>
      </c>
      <c r="G92" s="106">
        <f t="shared" si="8"/>
        <v>10592</v>
      </c>
      <c r="H92" s="99">
        <v>44736</v>
      </c>
      <c r="I92" s="104">
        <v>0</v>
      </c>
      <c r="J92" s="120" t="s">
        <v>53</v>
      </c>
      <c r="K92" s="58" t="s">
        <v>52</v>
      </c>
      <c r="L92" s="205" t="s">
        <v>57</v>
      </c>
      <c r="M92" s="189">
        <v>44651</v>
      </c>
      <c r="N92" s="61"/>
    </row>
    <row r="93" spans="2:14" x14ac:dyDescent="0.3">
      <c r="B93" s="99">
        <v>44736</v>
      </c>
      <c r="C93" s="104">
        <v>519019.43</v>
      </c>
      <c r="D93" s="113"/>
      <c r="E93" s="105"/>
      <c r="F93" s="105"/>
      <c r="G93" s="106">
        <f t="shared" si="8"/>
        <v>0</v>
      </c>
      <c r="H93" s="99">
        <v>44736</v>
      </c>
      <c r="I93" s="104">
        <v>519019.43</v>
      </c>
      <c r="J93" s="120" t="s">
        <v>53</v>
      </c>
      <c r="K93" s="58" t="s">
        <v>52</v>
      </c>
      <c r="L93" s="205" t="s">
        <v>57</v>
      </c>
      <c r="M93" s="189">
        <v>44651</v>
      </c>
      <c r="N93" s="61"/>
    </row>
    <row r="94" spans="2:14" x14ac:dyDescent="0.3">
      <c r="B94" s="99">
        <v>44740</v>
      </c>
      <c r="C94" s="104">
        <v>1433.02</v>
      </c>
      <c r="D94" s="113"/>
      <c r="E94" s="105"/>
      <c r="F94" s="105"/>
      <c r="G94" s="106">
        <f t="shared" si="8"/>
        <v>0</v>
      </c>
      <c r="H94" s="99">
        <v>44740</v>
      </c>
      <c r="I94" s="104">
        <v>1433.02</v>
      </c>
      <c r="J94" s="120" t="s">
        <v>53</v>
      </c>
      <c r="K94" s="58" t="s">
        <v>52</v>
      </c>
      <c r="L94" s="205" t="s">
        <v>57</v>
      </c>
      <c r="M94" s="189">
        <v>44651</v>
      </c>
      <c r="N94" s="61"/>
    </row>
    <row r="95" spans="2:14" x14ac:dyDescent="0.3">
      <c r="B95" s="99">
        <v>44740</v>
      </c>
      <c r="C95" s="104">
        <v>33101.599999999999</v>
      </c>
      <c r="D95" s="113"/>
      <c r="E95" s="105"/>
      <c r="F95" s="105"/>
      <c r="G95" s="106">
        <f t="shared" si="8"/>
        <v>0</v>
      </c>
      <c r="H95" s="99">
        <v>44740</v>
      </c>
      <c r="I95" s="104">
        <v>33101.599999999999</v>
      </c>
      <c r="J95" s="120" t="s">
        <v>53</v>
      </c>
      <c r="K95" s="58" t="s">
        <v>52</v>
      </c>
      <c r="L95" s="205" t="s">
        <v>57</v>
      </c>
      <c r="M95" s="189">
        <v>44651</v>
      </c>
      <c r="N95" s="61"/>
    </row>
    <row r="96" spans="2:14" x14ac:dyDescent="0.3">
      <c r="B96" s="99">
        <v>44740</v>
      </c>
      <c r="C96" s="104">
        <v>1709.07</v>
      </c>
      <c r="D96" s="113"/>
      <c r="E96" s="105"/>
      <c r="F96" s="105"/>
      <c r="G96" s="106">
        <f t="shared" si="8"/>
        <v>0</v>
      </c>
      <c r="H96" s="99">
        <v>44740</v>
      </c>
      <c r="I96" s="104">
        <v>1709.07</v>
      </c>
      <c r="J96" s="120" t="s">
        <v>53</v>
      </c>
      <c r="K96" s="58" t="s">
        <v>52</v>
      </c>
      <c r="L96" s="205" t="s">
        <v>57</v>
      </c>
      <c r="M96" s="189">
        <v>44651</v>
      </c>
      <c r="N96" s="61"/>
    </row>
    <row r="97" spans="2:14" x14ac:dyDescent="0.3">
      <c r="B97" s="109" t="s">
        <v>43</v>
      </c>
      <c r="C97" s="215">
        <f>SUM(C85:C96)</f>
        <v>1280781.8400000001</v>
      </c>
      <c r="D97" s="215">
        <f>SUM(D85:D96)</f>
        <v>0</v>
      </c>
      <c r="E97" s="215">
        <f>SUM(E85:E96)</f>
        <v>0</v>
      </c>
      <c r="F97" s="215">
        <f>SUM(F85:F96)</f>
        <v>10592</v>
      </c>
      <c r="G97" s="215">
        <f>SUM(G85:G96)</f>
        <v>10592</v>
      </c>
      <c r="H97" s="216"/>
      <c r="I97" s="215">
        <f>SUM(I85:I96)</f>
        <v>1280781.8400000001</v>
      </c>
      <c r="J97" s="165"/>
      <c r="K97" s="80"/>
      <c r="L97" s="207"/>
      <c r="M97" s="190"/>
      <c r="N97" s="83"/>
    </row>
    <row r="98" spans="2:14" x14ac:dyDescent="0.3">
      <c r="B98" s="150" t="s">
        <v>63</v>
      </c>
      <c r="C98" s="113"/>
      <c r="D98" s="105"/>
      <c r="E98" s="105"/>
      <c r="F98" s="105"/>
      <c r="G98" s="138"/>
      <c r="H98" s="345"/>
      <c r="I98" s="349"/>
      <c r="J98" s="347"/>
      <c r="K98" s="162"/>
      <c r="L98" s="199"/>
      <c r="M98" s="192"/>
      <c r="N98" s="164"/>
    </row>
    <row r="99" spans="2:14" x14ac:dyDescent="0.3">
      <c r="B99" s="99">
        <v>44748</v>
      </c>
      <c r="C99" s="151">
        <v>22265.87</v>
      </c>
      <c r="D99" s="105"/>
      <c r="E99" s="105"/>
      <c r="F99" s="105"/>
      <c r="G99" s="338">
        <v>0</v>
      </c>
      <c r="H99" s="343">
        <v>44748</v>
      </c>
      <c r="I99" s="350">
        <v>22265.87</v>
      </c>
      <c r="J99" s="148" t="s">
        <v>53</v>
      </c>
      <c r="K99" s="58" t="s">
        <v>52</v>
      </c>
      <c r="L99" s="205" t="s">
        <v>58</v>
      </c>
      <c r="M99" s="187">
        <v>44772</v>
      </c>
      <c r="N99" s="61"/>
    </row>
    <row r="100" spans="2:14" ht="12.75" customHeight="1" x14ac:dyDescent="0.3">
      <c r="B100" s="99">
        <f>B99</f>
        <v>44748</v>
      </c>
      <c r="C100" s="151">
        <v>91866.25</v>
      </c>
      <c r="D100" s="105"/>
      <c r="E100" s="105"/>
      <c r="F100" s="105"/>
      <c r="G100" s="338">
        <v>0</v>
      </c>
      <c r="H100" s="343">
        <f>H99</f>
        <v>44748</v>
      </c>
      <c r="I100" s="350">
        <v>91866.25</v>
      </c>
      <c r="J100" s="148" t="s">
        <v>53</v>
      </c>
      <c r="K100" s="58" t="s">
        <v>52</v>
      </c>
      <c r="L100" s="205" t="s">
        <v>58</v>
      </c>
      <c r="M100" s="187">
        <v>44772</v>
      </c>
      <c r="N100" s="61"/>
    </row>
    <row r="101" spans="2:14" x14ac:dyDescent="0.3">
      <c r="B101" s="99">
        <v>44757</v>
      </c>
      <c r="C101" s="151">
        <v>25772.02</v>
      </c>
      <c r="D101" s="105"/>
      <c r="E101" s="105"/>
      <c r="F101" s="105"/>
      <c r="G101" s="338">
        <v>0</v>
      </c>
      <c r="H101" s="343">
        <v>44757</v>
      </c>
      <c r="I101" s="350">
        <v>25772.02</v>
      </c>
      <c r="J101" s="148" t="s">
        <v>53</v>
      </c>
      <c r="K101" s="58" t="s">
        <v>52</v>
      </c>
      <c r="L101" s="205" t="s">
        <v>58</v>
      </c>
      <c r="M101" s="187">
        <v>44772</v>
      </c>
      <c r="N101" s="61"/>
    </row>
    <row r="102" spans="2:14" x14ac:dyDescent="0.3">
      <c r="B102" s="99">
        <v>44757</v>
      </c>
      <c r="C102" s="152">
        <v>18683.48</v>
      </c>
      <c r="D102" s="105"/>
      <c r="E102" s="105"/>
      <c r="F102" s="105"/>
      <c r="G102" s="338">
        <v>0</v>
      </c>
      <c r="H102" s="343">
        <v>44757</v>
      </c>
      <c r="I102" s="351">
        <v>18683.48</v>
      </c>
      <c r="J102" s="148" t="s">
        <v>53</v>
      </c>
      <c r="K102" s="58" t="s">
        <v>52</v>
      </c>
      <c r="L102" s="205" t="s">
        <v>58</v>
      </c>
      <c r="M102" s="187">
        <v>44772</v>
      </c>
      <c r="N102" s="61"/>
    </row>
    <row r="103" spans="2:14" x14ac:dyDescent="0.3">
      <c r="B103" s="99">
        <v>44757</v>
      </c>
      <c r="C103" s="152">
        <v>441702.82</v>
      </c>
      <c r="D103" s="105"/>
      <c r="E103" s="105"/>
      <c r="F103" s="105"/>
      <c r="G103" s="338">
        <v>0</v>
      </c>
      <c r="H103" s="343">
        <v>44757</v>
      </c>
      <c r="I103" s="351">
        <v>441702.82</v>
      </c>
      <c r="J103" s="148" t="s">
        <v>53</v>
      </c>
      <c r="K103" s="58" t="s">
        <v>52</v>
      </c>
      <c r="L103" s="205" t="s">
        <v>58</v>
      </c>
      <c r="M103" s="187">
        <v>44772</v>
      </c>
      <c r="N103" s="61"/>
    </row>
    <row r="104" spans="2:14" x14ac:dyDescent="0.3">
      <c r="B104" s="99">
        <v>44757</v>
      </c>
      <c r="C104" s="152">
        <v>5463.22</v>
      </c>
      <c r="D104" s="105"/>
      <c r="E104" s="105"/>
      <c r="F104" s="105"/>
      <c r="G104" s="338">
        <v>0</v>
      </c>
      <c r="H104" s="343">
        <v>44767</v>
      </c>
      <c r="I104" s="351">
        <v>5463.22</v>
      </c>
      <c r="J104" s="148" t="s">
        <v>53</v>
      </c>
      <c r="K104" s="58" t="s">
        <v>52</v>
      </c>
      <c r="L104" s="205" t="s">
        <v>58</v>
      </c>
      <c r="M104" s="187">
        <v>44772</v>
      </c>
      <c r="N104" s="61"/>
    </row>
    <row r="105" spans="2:14" s="1" customFormat="1" ht="13.2" x14ac:dyDescent="0.3">
      <c r="B105" s="99">
        <v>44757</v>
      </c>
      <c r="C105" s="152">
        <v>12273.45</v>
      </c>
      <c r="D105" s="105"/>
      <c r="E105" s="105"/>
      <c r="F105" s="105"/>
      <c r="G105" s="338">
        <v>0</v>
      </c>
      <c r="H105" s="343">
        <v>44767</v>
      </c>
      <c r="I105" s="351">
        <v>12273.45</v>
      </c>
      <c r="J105" s="148" t="s">
        <v>53</v>
      </c>
      <c r="K105" s="58" t="s">
        <v>52</v>
      </c>
      <c r="L105" s="205" t="s">
        <v>58</v>
      </c>
      <c r="M105" s="187">
        <v>44772</v>
      </c>
      <c r="N105" s="61"/>
    </row>
    <row r="106" spans="2:14" x14ac:dyDescent="0.3">
      <c r="B106" s="99">
        <v>44767</v>
      </c>
      <c r="C106" s="152">
        <v>432868.81</v>
      </c>
      <c r="D106" s="105"/>
      <c r="E106" s="105"/>
      <c r="F106" s="105"/>
      <c r="G106" s="338">
        <v>0</v>
      </c>
      <c r="H106" s="343">
        <v>44767</v>
      </c>
      <c r="I106" s="352">
        <v>432868.81</v>
      </c>
      <c r="J106" s="148" t="s">
        <v>53</v>
      </c>
      <c r="K106" s="58" t="s">
        <v>52</v>
      </c>
      <c r="L106" s="205" t="s">
        <v>58</v>
      </c>
      <c r="M106" s="187">
        <v>44772</v>
      </c>
      <c r="N106" s="61"/>
    </row>
    <row r="107" spans="2:14" x14ac:dyDescent="0.3">
      <c r="B107" s="99">
        <v>44767</v>
      </c>
      <c r="C107" s="152">
        <v>1550.94</v>
      </c>
      <c r="D107" s="105"/>
      <c r="E107" s="105"/>
      <c r="F107" s="153">
        <v>8834</v>
      </c>
      <c r="G107" s="339">
        <v>8834</v>
      </c>
      <c r="H107" s="346">
        <v>44767</v>
      </c>
      <c r="I107" s="353">
        <v>0</v>
      </c>
      <c r="J107" s="148" t="s">
        <v>53</v>
      </c>
      <c r="K107" s="58" t="s">
        <v>52</v>
      </c>
      <c r="L107" s="205" t="s">
        <v>58</v>
      </c>
      <c r="M107" s="187">
        <v>44772</v>
      </c>
      <c r="N107" s="61"/>
    </row>
    <row r="108" spans="2:14" x14ac:dyDescent="0.3">
      <c r="B108" s="99">
        <v>44767</v>
      </c>
      <c r="C108" s="152">
        <v>35953.550000000003</v>
      </c>
      <c r="D108" s="105"/>
      <c r="E108" s="105"/>
      <c r="F108" s="105"/>
      <c r="G108" s="338">
        <v>0</v>
      </c>
      <c r="H108" s="343">
        <v>44768</v>
      </c>
      <c r="I108" s="352">
        <v>1550.94</v>
      </c>
      <c r="J108" s="148" t="s">
        <v>53</v>
      </c>
      <c r="K108" s="58" t="s">
        <v>52</v>
      </c>
      <c r="L108" s="205" t="s">
        <v>58</v>
      </c>
      <c r="M108" s="187">
        <v>44772</v>
      </c>
      <c r="N108" s="61"/>
    </row>
    <row r="109" spans="2:14" x14ac:dyDescent="0.3">
      <c r="B109" s="99">
        <v>44767</v>
      </c>
      <c r="C109" s="152">
        <v>2199.52</v>
      </c>
      <c r="D109" s="105"/>
      <c r="E109" s="112"/>
      <c r="F109" s="156"/>
      <c r="G109" s="340">
        <v>0</v>
      </c>
      <c r="H109" s="343">
        <v>44768</v>
      </c>
      <c r="I109" s="352">
        <v>35953.550000000003</v>
      </c>
      <c r="J109" s="148" t="s">
        <v>53</v>
      </c>
      <c r="K109" s="58" t="s">
        <v>52</v>
      </c>
      <c r="L109" s="205" t="s">
        <v>58</v>
      </c>
      <c r="M109" s="187">
        <v>44772</v>
      </c>
      <c r="N109" s="61"/>
    </row>
    <row r="110" spans="2:14" ht="15" customHeight="1" x14ac:dyDescent="0.3">
      <c r="B110" s="174"/>
      <c r="D110" s="105"/>
      <c r="E110" s="105"/>
      <c r="F110" s="112"/>
      <c r="G110" s="340">
        <v>0</v>
      </c>
      <c r="H110" s="343">
        <v>44768</v>
      </c>
      <c r="I110" s="354">
        <v>2199.52</v>
      </c>
      <c r="J110" s="148" t="s">
        <v>53</v>
      </c>
      <c r="K110" s="58" t="s">
        <v>52</v>
      </c>
      <c r="L110" s="205" t="s">
        <v>58</v>
      </c>
      <c r="M110" s="187">
        <v>44772</v>
      </c>
      <c r="N110" s="61"/>
    </row>
    <row r="111" spans="2:14" ht="15" customHeight="1" x14ac:dyDescent="0.3">
      <c r="B111" s="173" t="s">
        <v>43</v>
      </c>
      <c r="C111" s="168">
        <f>SUM(C99:C109)</f>
        <v>1090599.93</v>
      </c>
      <c r="D111" s="169">
        <v>0</v>
      </c>
      <c r="E111" s="169">
        <v>0</v>
      </c>
      <c r="F111" s="169">
        <f>SUM(F107)</f>
        <v>8834</v>
      </c>
      <c r="G111" s="341">
        <f>SUM(G107)</f>
        <v>8834</v>
      </c>
      <c r="H111" s="344"/>
      <c r="I111" s="348">
        <f>SUM(I99:I110)</f>
        <v>1090599.93</v>
      </c>
      <c r="J111" s="183"/>
      <c r="K111" s="171"/>
      <c r="L111" s="209"/>
      <c r="M111" s="193"/>
      <c r="N111" s="172"/>
    </row>
    <row r="112" spans="2:14" ht="15" customHeight="1" x14ac:dyDescent="0.3">
      <c r="B112" s="150" t="s">
        <v>64</v>
      </c>
      <c r="C112" s="166"/>
      <c r="D112" s="167"/>
      <c r="E112" s="167"/>
      <c r="F112" s="167"/>
      <c r="G112" s="167"/>
      <c r="H112" s="181"/>
      <c r="I112" s="184"/>
      <c r="J112" s="148"/>
      <c r="K112" s="58"/>
      <c r="L112" s="179"/>
      <c r="M112" s="179"/>
      <c r="N112" s="179"/>
    </row>
    <row r="113" spans="2:14" ht="15" customHeight="1" x14ac:dyDescent="0.3">
      <c r="B113" s="99">
        <v>44777</v>
      </c>
      <c r="C113" s="105">
        <v>15577.52</v>
      </c>
      <c r="D113" s="105"/>
      <c r="E113" s="105"/>
      <c r="F113" s="105"/>
      <c r="G113" s="221">
        <v>0</v>
      </c>
      <c r="H113" s="182">
        <v>44777</v>
      </c>
      <c r="I113" s="185">
        <v>15577.52</v>
      </c>
      <c r="J113" s="148" t="s">
        <v>53</v>
      </c>
      <c r="K113" s="58" t="s">
        <v>52</v>
      </c>
      <c r="L113" s="211" t="s">
        <v>59</v>
      </c>
      <c r="M113" s="212">
        <v>44803</v>
      </c>
      <c r="N113" s="175"/>
    </row>
    <row r="114" spans="2:14" x14ac:dyDescent="0.3">
      <c r="B114" s="99">
        <v>44777</v>
      </c>
      <c r="C114" s="152">
        <v>25017.68</v>
      </c>
      <c r="D114" s="105"/>
      <c r="E114" s="105"/>
      <c r="F114" s="105"/>
      <c r="G114" s="221">
        <v>0</v>
      </c>
      <c r="H114" s="154">
        <v>44777</v>
      </c>
      <c r="I114" s="153">
        <v>25017.68</v>
      </c>
      <c r="J114" s="120" t="s">
        <v>53</v>
      </c>
      <c r="K114" s="58" t="s">
        <v>52</v>
      </c>
      <c r="L114" s="211" t="s">
        <v>59</v>
      </c>
      <c r="M114" s="212">
        <v>44803</v>
      </c>
      <c r="N114" s="175"/>
    </row>
    <row r="115" spans="2:14" x14ac:dyDescent="0.3">
      <c r="B115" s="99">
        <v>44777</v>
      </c>
      <c r="C115" s="152">
        <v>116833.31</v>
      </c>
      <c r="D115" s="105"/>
      <c r="E115" s="105"/>
      <c r="F115" s="105"/>
      <c r="G115" s="221">
        <v>0</v>
      </c>
      <c r="H115" s="99">
        <v>44777</v>
      </c>
      <c r="I115" s="152">
        <v>116833.31</v>
      </c>
      <c r="J115" s="120" t="s">
        <v>53</v>
      </c>
      <c r="K115" s="50" t="s">
        <v>52</v>
      </c>
      <c r="L115" s="211" t="s">
        <v>59</v>
      </c>
      <c r="M115" s="212">
        <v>44803</v>
      </c>
      <c r="N115" s="175"/>
    </row>
    <row r="116" spans="2:14" x14ac:dyDescent="0.3">
      <c r="B116" s="99">
        <v>44788</v>
      </c>
      <c r="C116" s="152">
        <v>26210.23</v>
      </c>
      <c r="D116" s="105"/>
      <c r="E116" s="105"/>
      <c r="F116" s="105"/>
      <c r="G116" s="221">
        <v>0</v>
      </c>
      <c r="H116" s="99">
        <v>44788</v>
      </c>
      <c r="I116" s="152">
        <v>26210.23</v>
      </c>
      <c r="J116" s="120" t="s">
        <v>53</v>
      </c>
      <c r="K116" s="58" t="s">
        <v>52</v>
      </c>
      <c r="L116" s="211" t="s">
        <v>59</v>
      </c>
      <c r="M116" s="212">
        <v>44803</v>
      </c>
      <c r="N116" s="175"/>
    </row>
    <row r="117" spans="2:14" x14ac:dyDescent="0.3">
      <c r="B117" s="99">
        <v>44788</v>
      </c>
      <c r="C117" s="152">
        <v>18856.39</v>
      </c>
      <c r="D117" s="105"/>
      <c r="E117" s="105"/>
      <c r="F117" s="105"/>
      <c r="G117" s="221">
        <v>0</v>
      </c>
      <c r="H117" s="99">
        <v>44788</v>
      </c>
      <c r="I117" s="152">
        <v>18856.39</v>
      </c>
      <c r="J117" s="120" t="s">
        <v>53</v>
      </c>
      <c r="K117" s="58" t="s">
        <v>52</v>
      </c>
      <c r="L117" s="211" t="s">
        <v>59</v>
      </c>
      <c r="M117" s="212">
        <v>44803</v>
      </c>
      <c r="N117" s="175"/>
    </row>
    <row r="118" spans="2:14" x14ac:dyDescent="0.3">
      <c r="B118" s="99">
        <v>44788</v>
      </c>
      <c r="C118" s="152">
        <v>439342.71</v>
      </c>
      <c r="D118" s="105"/>
      <c r="E118" s="105"/>
      <c r="F118" s="105"/>
      <c r="G118" s="221">
        <v>0</v>
      </c>
      <c r="H118" s="99">
        <v>44788</v>
      </c>
      <c r="I118" s="152">
        <v>439342.71</v>
      </c>
      <c r="J118" s="120" t="s">
        <v>53</v>
      </c>
      <c r="K118" s="58" t="s">
        <v>52</v>
      </c>
      <c r="L118" s="211" t="s">
        <v>59</v>
      </c>
      <c r="M118" s="212">
        <v>44803</v>
      </c>
      <c r="N118" s="175"/>
    </row>
    <row r="119" spans="2:14" x14ac:dyDescent="0.3">
      <c r="B119" s="99">
        <v>44797</v>
      </c>
      <c r="C119" s="152">
        <v>5148.5200000000004</v>
      </c>
      <c r="D119" s="105"/>
      <c r="E119" s="105"/>
      <c r="F119" s="105"/>
      <c r="G119" s="221">
        <v>0</v>
      </c>
      <c r="H119" s="99">
        <v>44797</v>
      </c>
      <c r="I119" s="152">
        <v>5148.5200000000004</v>
      </c>
      <c r="J119" s="120" t="s">
        <v>53</v>
      </c>
      <c r="K119" s="58" t="s">
        <v>52</v>
      </c>
      <c r="L119" s="211" t="s">
        <v>59</v>
      </c>
      <c r="M119" s="212">
        <v>44803</v>
      </c>
      <c r="N119" s="175"/>
    </row>
    <row r="120" spans="2:14" x14ac:dyDescent="0.3">
      <c r="B120" s="99">
        <v>44797</v>
      </c>
      <c r="C120" s="152">
        <v>12366.51</v>
      </c>
      <c r="D120" s="105"/>
      <c r="E120" s="105"/>
      <c r="F120" s="105"/>
      <c r="G120" s="221">
        <v>0</v>
      </c>
      <c r="H120" s="99">
        <v>44797</v>
      </c>
      <c r="I120" s="152">
        <v>12366.51</v>
      </c>
      <c r="J120" s="120" t="s">
        <v>53</v>
      </c>
      <c r="K120" s="58" t="s">
        <v>52</v>
      </c>
      <c r="L120" s="211" t="s">
        <v>59</v>
      </c>
      <c r="M120" s="212">
        <v>44803</v>
      </c>
      <c r="N120" s="175"/>
    </row>
    <row r="121" spans="2:14" x14ac:dyDescent="0.3">
      <c r="B121" s="99">
        <v>44797</v>
      </c>
      <c r="C121" s="152"/>
      <c r="D121" s="105"/>
      <c r="E121" s="105"/>
      <c r="F121" s="105">
        <v>8787</v>
      </c>
      <c r="G121" s="221">
        <v>8787</v>
      </c>
      <c r="H121" s="99">
        <v>44797</v>
      </c>
      <c r="I121" s="152">
        <v>0</v>
      </c>
      <c r="J121" s="120" t="s">
        <v>53</v>
      </c>
      <c r="K121" s="58" t="s">
        <v>52</v>
      </c>
      <c r="L121" s="211" t="s">
        <v>59</v>
      </c>
      <c r="M121" s="212">
        <v>44803</v>
      </c>
      <c r="N121" s="175"/>
    </row>
    <row r="122" spans="2:14" x14ac:dyDescent="0.3">
      <c r="B122" s="99">
        <v>44797</v>
      </c>
      <c r="C122" s="152">
        <v>430555.7</v>
      </c>
      <c r="D122" s="105"/>
      <c r="E122" s="105"/>
      <c r="F122" s="105"/>
      <c r="G122" s="221">
        <v>0</v>
      </c>
      <c r="H122" s="99">
        <v>44797</v>
      </c>
      <c r="I122" s="152">
        <v>430555.7</v>
      </c>
      <c r="J122" s="120" t="s">
        <v>53</v>
      </c>
      <c r="K122" s="58" t="s">
        <v>52</v>
      </c>
      <c r="L122" s="211" t="s">
        <v>59</v>
      </c>
      <c r="M122" s="212">
        <v>44803</v>
      </c>
      <c r="N122" s="175"/>
    </row>
    <row r="123" spans="2:14" x14ac:dyDescent="0.3">
      <c r="B123" s="99">
        <v>44802</v>
      </c>
      <c r="C123" s="152">
        <v>1550.94</v>
      </c>
      <c r="D123" s="105"/>
      <c r="E123" s="105"/>
      <c r="F123" s="105"/>
      <c r="G123" s="221">
        <v>0</v>
      </c>
      <c r="H123" s="99">
        <v>44802</v>
      </c>
      <c r="I123" s="152">
        <v>1550.94</v>
      </c>
      <c r="J123" s="120" t="s">
        <v>53</v>
      </c>
      <c r="K123" s="58" t="s">
        <v>52</v>
      </c>
      <c r="L123" s="211" t="s">
        <v>59</v>
      </c>
      <c r="M123" s="212">
        <v>44803</v>
      </c>
      <c r="N123" s="175"/>
    </row>
    <row r="124" spans="2:14" x14ac:dyDescent="0.3">
      <c r="B124" s="99">
        <v>44802</v>
      </c>
      <c r="C124" s="152">
        <v>30067.32</v>
      </c>
      <c r="D124" s="105"/>
      <c r="E124" s="105"/>
      <c r="F124" s="105"/>
      <c r="G124" s="221">
        <v>0</v>
      </c>
      <c r="H124" s="99">
        <v>44802</v>
      </c>
      <c r="I124" s="152">
        <v>30067.32</v>
      </c>
      <c r="J124" s="120" t="s">
        <v>53</v>
      </c>
      <c r="K124" s="58" t="s">
        <v>52</v>
      </c>
      <c r="L124" s="211" t="s">
        <v>59</v>
      </c>
      <c r="M124" s="212">
        <v>44803</v>
      </c>
      <c r="N124" s="175"/>
    </row>
    <row r="125" spans="2:14" x14ac:dyDescent="0.3">
      <c r="B125" s="99">
        <v>44802</v>
      </c>
      <c r="C125" s="152">
        <v>4543.1000000000004</v>
      </c>
      <c r="D125" s="105"/>
      <c r="E125" s="105"/>
      <c r="F125" s="105"/>
      <c r="G125" s="221">
        <v>0</v>
      </c>
      <c r="H125" s="99">
        <v>44802</v>
      </c>
      <c r="I125" s="152">
        <v>4543.1000000000004</v>
      </c>
      <c r="J125" s="120" t="s">
        <v>53</v>
      </c>
      <c r="K125" s="50" t="s">
        <v>52</v>
      </c>
      <c r="L125" s="211" t="s">
        <v>59</v>
      </c>
      <c r="M125" s="212">
        <v>44803</v>
      </c>
      <c r="N125" s="175"/>
    </row>
    <row r="126" spans="2:14" x14ac:dyDescent="0.3">
      <c r="B126" s="173" t="s">
        <v>43</v>
      </c>
      <c r="C126" s="213">
        <f>SUM(C113:C125)</f>
        <v>1126069.9300000002</v>
      </c>
      <c r="D126" s="214">
        <v>0</v>
      </c>
      <c r="E126" s="214">
        <v>0</v>
      </c>
      <c r="F126" s="214">
        <v>8787</v>
      </c>
      <c r="G126" s="222">
        <v>8787</v>
      </c>
      <c r="H126" s="216"/>
      <c r="I126" s="217">
        <f>SUM(I113:I125)</f>
        <v>1126069.9300000002</v>
      </c>
      <c r="J126" s="165"/>
      <c r="K126" s="80"/>
      <c r="L126" s="180"/>
      <c r="M126" s="180"/>
      <c r="N126" s="180"/>
    </row>
    <row r="127" spans="2:14" x14ac:dyDescent="0.3">
      <c r="B127" s="150" t="s">
        <v>65</v>
      </c>
      <c r="C127" s="166"/>
      <c r="D127" s="167"/>
      <c r="E127" s="167"/>
      <c r="F127" s="167"/>
      <c r="G127" s="223"/>
      <c r="H127" s="159"/>
      <c r="I127" s="158"/>
      <c r="J127" s="161"/>
      <c r="K127" s="162"/>
      <c r="L127" s="198"/>
      <c r="M127" s="192"/>
      <c r="N127" s="164"/>
    </row>
    <row r="128" spans="2:14" x14ac:dyDescent="0.3">
      <c r="B128" s="99">
        <v>44810</v>
      </c>
      <c r="C128" s="152">
        <v>16125.37</v>
      </c>
      <c r="D128" s="105"/>
      <c r="E128" s="105"/>
      <c r="F128" s="105"/>
      <c r="G128" s="221">
        <v>0</v>
      </c>
      <c r="H128" s="99">
        <v>44810</v>
      </c>
      <c r="I128" s="152">
        <v>16125.37</v>
      </c>
      <c r="J128" s="120" t="s">
        <v>53</v>
      </c>
      <c r="K128" s="50" t="s">
        <v>52</v>
      </c>
      <c r="L128" s="194" t="s">
        <v>60</v>
      </c>
      <c r="M128" s="218">
        <v>44834</v>
      </c>
      <c r="N128" s="61"/>
    </row>
    <row r="129" spans="2:14" x14ac:dyDescent="0.3">
      <c r="B129" s="99">
        <v>44810</v>
      </c>
      <c r="C129" s="152">
        <v>119168.59</v>
      </c>
      <c r="D129" s="105"/>
      <c r="E129" s="105"/>
      <c r="F129" s="105"/>
      <c r="G129" s="221">
        <v>0</v>
      </c>
      <c r="H129" s="99">
        <v>44810</v>
      </c>
      <c r="I129" s="152">
        <v>119168.59</v>
      </c>
      <c r="J129" s="120" t="s">
        <v>53</v>
      </c>
      <c r="K129" s="50" t="s">
        <v>52</v>
      </c>
      <c r="L129" s="194" t="s">
        <v>60</v>
      </c>
      <c r="M129" s="218">
        <v>44834</v>
      </c>
      <c r="N129" s="61"/>
    </row>
    <row r="130" spans="2:14" x14ac:dyDescent="0.3">
      <c r="B130" s="99">
        <v>44818</v>
      </c>
      <c r="C130" s="152">
        <v>26163.57</v>
      </c>
      <c r="D130" s="105"/>
      <c r="E130" s="105"/>
      <c r="F130" s="105"/>
      <c r="G130" s="221">
        <v>0</v>
      </c>
      <c r="H130" s="99">
        <v>44818</v>
      </c>
      <c r="I130" s="152">
        <v>26163.57</v>
      </c>
      <c r="J130" s="120" t="s">
        <v>53</v>
      </c>
      <c r="K130" s="50" t="s">
        <v>52</v>
      </c>
      <c r="L130" s="194" t="s">
        <v>60</v>
      </c>
      <c r="M130" s="218">
        <v>44834</v>
      </c>
      <c r="N130" s="61"/>
    </row>
    <row r="131" spans="2:14" x14ac:dyDescent="0.3">
      <c r="B131" s="99">
        <v>44818</v>
      </c>
      <c r="C131" s="152">
        <v>18910.97</v>
      </c>
      <c r="D131" s="105"/>
      <c r="E131" s="105"/>
      <c r="F131" s="105"/>
      <c r="G131" s="221">
        <v>0</v>
      </c>
      <c r="H131" s="99">
        <v>44818</v>
      </c>
      <c r="I131" s="152">
        <v>18910.97</v>
      </c>
      <c r="J131" s="120" t="s">
        <v>53</v>
      </c>
      <c r="K131" s="50" t="s">
        <v>52</v>
      </c>
      <c r="L131" s="194" t="s">
        <v>60</v>
      </c>
      <c r="M131" s="218">
        <v>44834</v>
      </c>
      <c r="N131" s="61"/>
    </row>
    <row r="132" spans="2:14" x14ac:dyDescent="0.3">
      <c r="B132" s="99">
        <v>44818</v>
      </c>
      <c r="C132" s="152">
        <v>444146.94</v>
      </c>
      <c r="D132" s="105"/>
      <c r="E132" s="105"/>
      <c r="F132" s="105"/>
      <c r="G132" s="221">
        <v>0</v>
      </c>
      <c r="H132" s="99">
        <v>44818</v>
      </c>
      <c r="I132" s="152">
        <v>444146.94</v>
      </c>
      <c r="J132" s="120" t="s">
        <v>53</v>
      </c>
      <c r="K132" s="50" t="s">
        <v>52</v>
      </c>
      <c r="L132" s="194" t="s">
        <v>60</v>
      </c>
      <c r="M132" s="218">
        <v>44834</v>
      </c>
      <c r="N132" s="61"/>
    </row>
    <row r="133" spans="2:14" x14ac:dyDescent="0.3">
      <c r="B133" s="99">
        <v>44830</v>
      </c>
      <c r="C133" s="152">
        <v>5485.49</v>
      </c>
      <c r="D133" s="105"/>
      <c r="E133" s="105"/>
      <c r="F133" s="105"/>
      <c r="G133" s="221">
        <v>0</v>
      </c>
      <c r="H133" s="99">
        <v>44830</v>
      </c>
      <c r="I133" s="152">
        <v>5485.49</v>
      </c>
      <c r="J133" s="120" t="s">
        <v>53</v>
      </c>
      <c r="K133" s="50" t="s">
        <v>52</v>
      </c>
      <c r="L133" s="194" t="s">
        <v>60</v>
      </c>
      <c r="M133" s="218">
        <v>44834</v>
      </c>
      <c r="N133" s="61"/>
    </row>
    <row r="134" spans="2:14" x14ac:dyDescent="0.3">
      <c r="B134" s="99">
        <v>44830</v>
      </c>
      <c r="C134" s="152">
        <v>14697.29</v>
      </c>
      <c r="D134" s="105"/>
      <c r="E134" s="105"/>
      <c r="F134" s="105"/>
      <c r="G134" s="221">
        <v>0</v>
      </c>
      <c r="H134" s="99">
        <v>44830</v>
      </c>
      <c r="I134" s="152">
        <v>14697.29</v>
      </c>
      <c r="J134" s="120" t="s">
        <v>53</v>
      </c>
      <c r="K134" s="50" t="s">
        <v>52</v>
      </c>
      <c r="L134" s="194" t="s">
        <v>60</v>
      </c>
      <c r="M134" s="218">
        <v>44834</v>
      </c>
      <c r="N134" s="61"/>
    </row>
    <row r="135" spans="2:14" x14ac:dyDescent="0.3">
      <c r="B135" s="99">
        <v>44830</v>
      </c>
      <c r="C135" s="152"/>
      <c r="D135" s="105"/>
      <c r="E135" s="105"/>
      <c r="F135" s="105">
        <v>8883</v>
      </c>
      <c r="G135" s="221">
        <v>8883</v>
      </c>
      <c r="H135" s="99">
        <v>44830</v>
      </c>
      <c r="I135" s="152">
        <v>0</v>
      </c>
      <c r="J135" s="120" t="s">
        <v>53</v>
      </c>
      <c r="K135" s="50" t="s">
        <v>52</v>
      </c>
      <c r="L135" s="194" t="s">
        <v>60</v>
      </c>
      <c r="M135" s="218">
        <v>44834</v>
      </c>
      <c r="N135" s="61"/>
    </row>
    <row r="136" spans="2:14" x14ac:dyDescent="0.3">
      <c r="B136" s="99">
        <v>44830</v>
      </c>
      <c r="C136" s="152">
        <v>435263.93</v>
      </c>
      <c r="D136" s="105"/>
      <c r="E136" s="105"/>
      <c r="F136" s="105"/>
      <c r="G136" s="221">
        <v>0</v>
      </c>
      <c r="H136" s="99">
        <v>44830</v>
      </c>
      <c r="I136" s="152">
        <v>435263.93</v>
      </c>
      <c r="J136" s="120" t="s">
        <v>53</v>
      </c>
      <c r="K136" s="50" t="s">
        <v>52</v>
      </c>
      <c r="L136" s="194" t="s">
        <v>60</v>
      </c>
      <c r="M136" s="218">
        <v>44834</v>
      </c>
      <c r="N136" s="61"/>
    </row>
    <row r="137" spans="2:14" x14ac:dyDescent="0.3">
      <c r="B137" s="99">
        <v>44832</v>
      </c>
      <c r="C137" s="152">
        <v>1550.94</v>
      </c>
      <c r="D137" s="105"/>
      <c r="E137" s="105"/>
      <c r="F137" s="105"/>
      <c r="G137" s="221">
        <v>0</v>
      </c>
      <c r="H137" s="99">
        <v>44832</v>
      </c>
      <c r="I137" s="152">
        <v>1550.94</v>
      </c>
      <c r="J137" s="120" t="s">
        <v>53</v>
      </c>
      <c r="K137" s="50" t="s">
        <v>52</v>
      </c>
      <c r="L137" s="194" t="s">
        <v>60</v>
      </c>
      <c r="M137" s="218">
        <v>44834</v>
      </c>
      <c r="N137" s="61"/>
    </row>
    <row r="138" spans="2:14" x14ac:dyDescent="0.3">
      <c r="B138" s="99">
        <v>44832</v>
      </c>
      <c r="C138" s="152">
        <v>29907.119999999999</v>
      </c>
      <c r="D138" s="105"/>
      <c r="E138" s="105"/>
      <c r="F138" s="105"/>
      <c r="G138" s="221">
        <v>0</v>
      </c>
      <c r="H138" s="99">
        <v>44832</v>
      </c>
      <c r="I138" s="152">
        <v>29907.119999999999</v>
      </c>
      <c r="J138" s="120" t="s">
        <v>53</v>
      </c>
      <c r="K138" s="50" t="s">
        <v>52</v>
      </c>
      <c r="L138" s="194" t="s">
        <v>60</v>
      </c>
      <c r="M138" s="218">
        <v>44834</v>
      </c>
      <c r="N138" s="61"/>
    </row>
    <row r="139" spans="2:14" x14ac:dyDescent="0.3">
      <c r="B139" s="99">
        <v>44832</v>
      </c>
      <c r="C139" s="152">
        <v>3775.22</v>
      </c>
      <c r="D139" s="105"/>
      <c r="E139" s="105"/>
      <c r="F139" s="105"/>
      <c r="G139" s="221">
        <v>0</v>
      </c>
      <c r="H139" s="99">
        <v>44832</v>
      </c>
      <c r="I139" s="152">
        <v>3775.22</v>
      </c>
      <c r="J139" s="120" t="s">
        <v>53</v>
      </c>
      <c r="K139" s="50" t="s">
        <v>52</v>
      </c>
      <c r="L139" s="194" t="s">
        <v>60</v>
      </c>
      <c r="M139" s="218">
        <v>44834</v>
      </c>
      <c r="N139" s="61"/>
    </row>
    <row r="140" spans="2:14" x14ac:dyDescent="0.3">
      <c r="B140" s="173" t="s">
        <v>43</v>
      </c>
      <c r="C140" s="213">
        <f>SUM(C128:C139)</f>
        <v>1115195.43</v>
      </c>
      <c r="D140" s="214"/>
      <c r="E140" s="214"/>
      <c r="F140" s="214">
        <f>F135</f>
        <v>8883</v>
      </c>
      <c r="G140" s="224">
        <f>G135</f>
        <v>8883</v>
      </c>
      <c r="H140" s="216"/>
      <c r="I140" s="217">
        <f>SUM(I128:I139)</f>
        <v>1115195.43</v>
      </c>
      <c r="J140" s="165"/>
      <c r="K140" s="80"/>
      <c r="L140" s="196"/>
      <c r="M140" s="219"/>
      <c r="N140" s="83"/>
    </row>
    <row r="141" spans="2:14" x14ac:dyDescent="0.3">
      <c r="B141" s="150" t="s">
        <v>66</v>
      </c>
      <c r="C141" s="166"/>
      <c r="D141" s="167"/>
      <c r="E141" s="167"/>
      <c r="F141" s="167"/>
      <c r="G141" s="223"/>
      <c r="H141" s="159"/>
      <c r="I141" s="161"/>
      <c r="J141" s="161"/>
      <c r="K141" s="162"/>
      <c r="L141" s="198"/>
      <c r="M141" s="220"/>
      <c r="N141" s="164"/>
    </row>
    <row r="142" spans="2:14" x14ac:dyDescent="0.3">
      <c r="B142" s="99">
        <v>44839</v>
      </c>
      <c r="C142" s="152">
        <v>16608.8</v>
      </c>
      <c r="D142" s="105"/>
      <c r="E142" s="105"/>
      <c r="F142" s="105"/>
      <c r="G142" s="221">
        <v>0</v>
      </c>
      <c r="H142" s="99">
        <v>44839</v>
      </c>
      <c r="I142" s="152">
        <v>16608.8</v>
      </c>
      <c r="J142" s="120" t="s">
        <v>53</v>
      </c>
      <c r="K142" s="50" t="s">
        <v>52</v>
      </c>
      <c r="L142" s="194" t="s">
        <v>68</v>
      </c>
      <c r="M142" s="218">
        <v>44864</v>
      </c>
      <c r="N142" s="61"/>
    </row>
    <row r="143" spans="2:14" x14ac:dyDescent="0.3">
      <c r="B143" s="99">
        <v>44839</v>
      </c>
      <c r="C143" s="152">
        <v>112064.03</v>
      </c>
      <c r="D143" s="105"/>
      <c r="E143" s="105"/>
      <c r="F143" s="105"/>
      <c r="G143" s="221">
        <v>0</v>
      </c>
      <c r="H143" s="99">
        <v>44839</v>
      </c>
      <c r="I143" s="152">
        <v>112064.03</v>
      </c>
      <c r="J143" s="120" t="s">
        <v>53</v>
      </c>
      <c r="K143" s="50" t="s">
        <v>52</v>
      </c>
      <c r="L143" s="194" t="s">
        <v>68</v>
      </c>
      <c r="M143" s="218">
        <v>44864</v>
      </c>
      <c r="N143" s="61"/>
    </row>
    <row r="144" spans="2:14" x14ac:dyDescent="0.3">
      <c r="B144" s="99">
        <v>44847</v>
      </c>
      <c r="C144" s="152">
        <v>25341.06</v>
      </c>
      <c r="D144" s="105"/>
      <c r="E144" s="105"/>
      <c r="F144" s="105"/>
      <c r="G144" s="221">
        <v>0</v>
      </c>
      <c r="H144" s="99">
        <v>44847</v>
      </c>
      <c r="I144" s="152">
        <v>25341.06</v>
      </c>
      <c r="J144" s="120" t="s">
        <v>53</v>
      </c>
      <c r="K144" s="50" t="s">
        <v>52</v>
      </c>
      <c r="L144" s="194" t="s">
        <v>68</v>
      </c>
      <c r="M144" s="218">
        <v>44864</v>
      </c>
      <c r="N144" s="61"/>
    </row>
    <row r="145" spans="2:14" x14ac:dyDescent="0.3">
      <c r="B145" s="99" t="s">
        <v>67</v>
      </c>
      <c r="C145" s="152">
        <v>19461.27</v>
      </c>
      <c r="D145" s="105"/>
      <c r="E145" s="105"/>
      <c r="F145" s="105"/>
      <c r="G145" s="221">
        <v>0</v>
      </c>
      <c r="H145" s="99" t="s">
        <v>67</v>
      </c>
      <c r="I145" s="152">
        <v>19461.27</v>
      </c>
      <c r="J145" s="120" t="s">
        <v>53</v>
      </c>
      <c r="K145" s="50" t="s">
        <v>52</v>
      </c>
      <c r="L145" s="194" t="s">
        <v>68</v>
      </c>
      <c r="M145" s="218">
        <v>44864</v>
      </c>
      <c r="N145" s="61"/>
    </row>
    <row r="146" spans="2:14" x14ac:dyDescent="0.3">
      <c r="B146" s="99">
        <v>44847</v>
      </c>
      <c r="C146" s="152">
        <v>430572.4</v>
      </c>
      <c r="D146" s="105"/>
      <c r="E146" s="105"/>
      <c r="F146" s="105"/>
      <c r="G146" s="221">
        <v>0</v>
      </c>
      <c r="H146" s="99">
        <v>44847</v>
      </c>
      <c r="I146" s="152">
        <v>430572.4</v>
      </c>
      <c r="J146" s="120" t="s">
        <v>53</v>
      </c>
      <c r="K146" s="50" t="s">
        <v>52</v>
      </c>
      <c r="L146" s="194" t="s">
        <v>68</v>
      </c>
      <c r="M146" s="218">
        <v>44864</v>
      </c>
      <c r="N146" s="61"/>
    </row>
    <row r="147" spans="2:14" x14ac:dyDescent="0.3">
      <c r="B147" s="99">
        <v>44858</v>
      </c>
      <c r="C147" s="152">
        <v>5147.75</v>
      </c>
      <c r="D147" s="105"/>
      <c r="E147" s="105"/>
      <c r="F147" s="105"/>
      <c r="G147" s="221">
        <v>0</v>
      </c>
      <c r="H147" s="99">
        <v>44858</v>
      </c>
      <c r="I147" s="152">
        <v>5147.75</v>
      </c>
      <c r="J147" s="120" t="s">
        <v>53</v>
      </c>
      <c r="K147" s="50" t="s">
        <v>52</v>
      </c>
      <c r="L147" s="194" t="s">
        <v>68</v>
      </c>
      <c r="M147" s="218">
        <v>44864</v>
      </c>
      <c r="N147" s="61"/>
    </row>
    <row r="148" spans="2:14" x14ac:dyDescent="0.3">
      <c r="B148" s="99">
        <v>44858</v>
      </c>
      <c r="C148" s="152">
        <v>11595.14</v>
      </c>
      <c r="D148" s="105"/>
      <c r="E148" s="105"/>
      <c r="F148" s="105"/>
      <c r="G148" s="221">
        <v>0</v>
      </c>
      <c r="H148" s="99">
        <v>44858</v>
      </c>
      <c r="I148" s="152">
        <v>11595.14</v>
      </c>
      <c r="J148" s="120" t="s">
        <v>53</v>
      </c>
      <c r="K148" s="50" t="s">
        <v>52</v>
      </c>
      <c r="L148" s="194" t="s">
        <v>68</v>
      </c>
      <c r="M148" s="218">
        <v>44864</v>
      </c>
      <c r="N148" s="61"/>
    </row>
    <row r="149" spans="2:14" x14ac:dyDescent="0.3">
      <c r="B149" s="99">
        <v>44858</v>
      </c>
      <c r="C149" s="152"/>
      <c r="D149" s="105"/>
      <c r="E149" s="105"/>
      <c r="F149" s="221">
        <v>8611</v>
      </c>
      <c r="G149" s="221">
        <v>8611</v>
      </c>
      <c r="H149" s="99">
        <v>44858</v>
      </c>
      <c r="I149" s="152">
        <v>0</v>
      </c>
      <c r="J149" s="120" t="s">
        <v>53</v>
      </c>
      <c r="K149" s="50" t="s">
        <v>52</v>
      </c>
      <c r="L149" s="194" t="s">
        <v>68</v>
      </c>
      <c r="M149" s="218">
        <v>44864</v>
      </c>
      <c r="N149" s="61"/>
    </row>
    <row r="150" spans="2:14" x14ac:dyDescent="0.3">
      <c r="B150" s="99">
        <v>44858</v>
      </c>
      <c r="C150" s="152">
        <v>421961.39</v>
      </c>
      <c r="D150" s="105"/>
      <c r="E150" s="105"/>
      <c r="F150" s="105"/>
      <c r="G150" s="221">
        <v>0</v>
      </c>
      <c r="H150" s="99">
        <v>44858</v>
      </c>
      <c r="I150" s="152">
        <v>421961.39</v>
      </c>
      <c r="J150" s="120" t="s">
        <v>53</v>
      </c>
      <c r="K150" s="50" t="s">
        <v>52</v>
      </c>
      <c r="L150" s="194" t="s">
        <v>68</v>
      </c>
      <c r="M150" s="218">
        <v>44864</v>
      </c>
      <c r="N150" s="61"/>
    </row>
    <row r="151" spans="2:14" x14ac:dyDescent="0.3">
      <c r="B151" s="99">
        <v>44861</v>
      </c>
      <c r="C151" s="152">
        <v>1550.94</v>
      </c>
      <c r="D151" s="105"/>
      <c r="E151" s="105"/>
      <c r="F151" s="105"/>
      <c r="G151" s="221">
        <v>0</v>
      </c>
      <c r="H151" s="99">
        <v>44861</v>
      </c>
      <c r="I151" s="152">
        <v>1550.94</v>
      </c>
      <c r="J151" s="120" t="s">
        <v>53</v>
      </c>
      <c r="K151" s="50" t="s">
        <v>52</v>
      </c>
      <c r="L151" s="194" t="s">
        <v>68</v>
      </c>
      <c r="M151" s="218">
        <v>44864</v>
      </c>
      <c r="N151" s="61"/>
    </row>
    <row r="152" spans="2:14" x14ac:dyDescent="0.3">
      <c r="B152" s="99">
        <v>44861</v>
      </c>
      <c r="C152" s="152">
        <v>30558.76</v>
      </c>
      <c r="D152" s="105"/>
      <c r="E152" s="105"/>
      <c r="F152" s="105"/>
      <c r="G152" s="221">
        <v>0</v>
      </c>
      <c r="H152" s="99">
        <v>44861</v>
      </c>
      <c r="I152" s="152">
        <v>30558.76</v>
      </c>
      <c r="J152" s="120" t="s">
        <v>53</v>
      </c>
      <c r="K152" s="50" t="s">
        <v>52</v>
      </c>
      <c r="L152" s="194" t="s">
        <v>68</v>
      </c>
      <c r="M152" s="218">
        <v>44864</v>
      </c>
      <c r="N152" s="61"/>
    </row>
    <row r="153" spans="2:14" x14ac:dyDescent="0.3">
      <c r="B153" s="99">
        <v>44861</v>
      </c>
      <c r="C153" s="152">
        <v>7410.26</v>
      </c>
      <c r="D153" s="105"/>
      <c r="E153" s="105"/>
      <c r="F153" s="105"/>
      <c r="G153" s="221">
        <v>0</v>
      </c>
      <c r="H153" s="99">
        <v>44861</v>
      </c>
      <c r="I153" s="152">
        <v>7410.26</v>
      </c>
      <c r="J153" s="120" t="s">
        <v>53</v>
      </c>
      <c r="K153" s="50" t="s">
        <v>52</v>
      </c>
      <c r="L153" s="194" t="s">
        <v>68</v>
      </c>
      <c r="M153" s="218">
        <v>44864</v>
      </c>
      <c r="N153" s="61"/>
    </row>
    <row r="154" spans="2:14" x14ac:dyDescent="0.3">
      <c r="B154" s="225" t="s">
        <v>43</v>
      </c>
      <c r="C154" s="213">
        <f>SUM(C142:C153)</f>
        <v>1082271.8</v>
      </c>
      <c r="D154" s="169"/>
      <c r="E154" s="169"/>
      <c r="F154" s="214">
        <f>F149</f>
        <v>8611</v>
      </c>
      <c r="G154" s="214">
        <f>G149</f>
        <v>8611</v>
      </c>
      <c r="H154" s="160"/>
      <c r="I154" s="217">
        <f>SUM(I142:I153)</f>
        <v>1082271.8</v>
      </c>
      <c r="J154" s="165"/>
      <c r="K154" s="80"/>
      <c r="L154" s="196"/>
      <c r="M154" s="190"/>
      <c r="N154" s="83"/>
    </row>
    <row r="155" spans="2:14" x14ac:dyDescent="0.3">
      <c r="B155" s="227" t="s">
        <v>69</v>
      </c>
      <c r="C155" s="166"/>
      <c r="D155" s="167"/>
      <c r="E155" s="167"/>
      <c r="F155" s="167"/>
      <c r="G155" s="167"/>
      <c r="H155" s="159"/>
      <c r="I155" s="158"/>
      <c r="J155" s="161"/>
      <c r="K155" s="162"/>
      <c r="L155" s="198"/>
      <c r="M155" s="192"/>
      <c r="N155" s="164"/>
    </row>
    <row r="156" spans="2:14" x14ac:dyDescent="0.3">
      <c r="B156" s="99">
        <v>44869</v>
      </c>
      <c r="C156" s="152">
        <v>20366.84</v>
      </c>
      <c r="D156" s="105"/>
      <c r="E156" s="105"/>
      <c r="F156" s="105"/>
      <c r="G156" s="221">
        <v>0</v>
      </c>
      <c r="H156" s="99">
        <v>44869</v>
      </c>
      <c r="I156" s="152">
        <v>20366.84</v>
      </c>
      <c r="J156" s="120" t="s">
        <v>53</v>
      </c>
      <c r="K156" s="50" t="s">
        <v>52</v>
      </c>
      <c r="L156" s="194" t="s">
        <v>72</v>
      </c>
      <c r="M156" s="218">
        <v>44895</v>
      </c>
      <c r="N156" s="61"/>
    </row>
    <row r="157" spans="2:14" x14ac:dyDescent="0.3">
      <c r="B157" s="99" t="s">
        <v>70</v>
      </c>
      <c r="C157" s="152">
        <v>25325.82</v>
      </c>
      <c r="D157" s="105"/>
      <c r="E157" s="105"/>
      <c r="F157" s="105"/>
      <c r="G157" s="221">
        <v>0</v>
      </c>
      <c r="H157" s="99" t="s">
        <v>70</v>
      </c>
      <c r="I157" s="152">
        <v>25325.82</v>
      </c>
      <c r="J157" s="120" t="s">
        <v>53</v>
      </c>
      <c r="K157" s="50" t="s">
        <v>52</v>
      </c>
      <c r="L157" s="194" t="s">
        <v>72</v>
      </c>
      <c r="M157" s="218">
        <v>44895</v>
      </c>
      <c r="N157" s="61"/>
    </row>
    <row r="158" spans="2:14" x14ac:dyDescent="0.3">
      <c r="B158" s="99">
        <v>44869</v>
      </c>
      <c r="C158" s="152">
        <v>86217.44</v>
      </c>
      <c r="D158" s="105"/>
      <c r="E158" s="105"/>
      <c r="F158" s="105"/>
      <c r="G158" s="221">
        <v>0</v>
      </c>
      <c r="H158" s="99">
        <v>44869</v>
      </c>
      <c r="I158" s="152">
        <v>86217.44</v>
      </c>
      <c r="J158" s="120" t="s">
        <v>53</v>
      </c>
      <c r="K158" s="50" t="s">
        <v>52</v>
      </c>
      <c r="L158" s="194" t="s">
        <v>72</v>
      </c>
      <c r="M158" s="218">
        <v>44895</v>
      </c>
      <c r="N158" s="61"/>
    </row>
    <row r="159" spans="2:14" x14ac:dyDescent="0.3">
      <c r="B159" s="99">
        <v>44880</v>
      </c>
      <c r="C159" s="152">
        <v>25103.61</v>
      </c>
      <c r="D159" s="105"/>
      <c r="E159" s="105"/>
      <c r="F159" s="105"/>
      <c r="G159" s="221">
        <v>0</v>
      </c>
      <c r="H159" s="99">
        <v>44880</v>
      </c>
      <c r="I159" s="152">
        <v>25103.61</v>
      </c>
      <c r="J159" s="120" t="s">
        <v>53</v>
      </c>
      <c r="K159" s="50" t="s">
        <v>52</v>
      </c>
      <c r="L159" s="194" t="s">
        <v>72</v>
      </c>
      <c r="M159" s="218">
        <v>44895</v>
      </c>
      <c r="N159" s="61"/>
    </row>
    <row r="160" spans="2:14" x14ac:dyDescent="0.3">
      <c r="B160" s="99">
        <v>44880</v>
      </c>
      <c r="C160" s="152">
        <v>16921.37</v>
      </c>
      <c r="D160" s="105"/>
      <c r="E160" s="105"/>
      <c r="F160" s="105"/>
      <c r="G160" s="221">
        <v>0</v>
      </c>
      <c r="H160" s="99">
        <v>44880</v>
      </c>
      <c r="I160" s="152">
        <v>16921.37</v>
      </c>
      <c r="J160" s="120" t="s">
        <v>53</v>
      </c>
      <c r="K160" s="50" t="s">
        <v>52</v>
      </c>
      <c r="L160" s="194" t="s">
        <v>72</v>
      </c>
      <c r="M160" s="218">
        <v>44895</v>
      </c>
      <c r="N160" s="61"/>
    </row>
    <row r="161" spans="2:14" x14ac:dyDescent="0.3">
      <c r="B161" s="99">
        <v>44880</v>
      </c>
      <c r="C161" s="152">
        <v>373844.22</v>
      </c>
      <c r="D161" s="105"/>
      <c r="E161" s="105"/>
      <c r="F161" s="105"/>
      <c r="G161" s="221">
        <v>0</v>
      </c>
      <c r="H161" s="99">
        <v>44880</v>
      </c>
      <c r="I161" s="152">
        <v>373844.22</v>
      </c>
      <c r="J161" s="120" t="s">
        <v>53</v>
      </c>
      <c r="K161" s="50" t="s">
        <v>52</v>
      </c>
      <c r="L161" s="194" t="s">
        <v>72</v>
      </c>
      <c r="M161" s="218">
        <v>44895</v>
      </c>
      <c r="N161" s="61"/>
    </row>
    <row r="162" spans="2:14" x14ac:dyDescent="0.3">
      <c r="B162" s="99">
        <v>44889</v>
      </c>
      <c r="C162" s="152">
        <v>5128.33</v>
      </c>
      <c r="D162" s="105"/>
      <c r="E162" s="105"/>
      <c r="F162" s="105"/>
      <c r="G162" s="221">
        <v>0</v>
      </c>
      <c r="H162" s="99">
        <v>44889</v>
      </c>
      <c r="I162" s="152">
        <v>5128.33</v>
      </c>
      <c r="J162" s="120" t="s">
        <v>53</v>
      </c>
      <c r="K162" s="50" t="s">
        <v>52</v>
      </c>
      <c r="L162" s="194" t="s">
        <v>72</v>
      </c>
      <c r="M162" s="218">
        <v>44895</v>
      </c>
      <c r="N162" s="61"/>
    </row>
    <row r="163" spans="2:14" x14ac:dyDescent="0.3">
      <c r="B163" s="99" t="s">
        <v>71</v>
      </c>
      <c r="C163" s="152">
        <v>10916.04</v>
      </c>
      <c r="D163" s="105"/>
      <c r="E163" s="105"/>
      <c r="F163" s="105"/>
      <c r="G163" s="221">
        <v>0</v>
      </c>
      <c r="H163" s="99" t="s">
        <v>71</v>
      </c>
      <c r="I163" s="152">
        <v>10916.04</v>
      </c>
      <c r="J163" s="120" t="s">
        <v>53</v>
      </c>
      <c r="K163" s="50" t="s">
        <v>52</v>
      </c>
      <c r="L163" s="194" t="s">
        <v>72</v>
      </c>
      <c r="M163" s="218">
        <v>44895</v>
      </c>
      <c r="N163" s="61"/>
    </row>
    <row r="164" spans="2:14" x14ac:dyDescent="0.3">
      <c r="B164" s="99">
        <v>44889</v>
      </c>
      <c r="C164" s="152"/>
      <c r="D164" s="105"/>
      <c r="E164" s="105"/>
      <c r="F164" s="105">
        <v>7477</v>
      </c>
      <c r="G164" s="105">
        <v>7477</v>
      </c>
      <c r="H164" s="99">
        <v>44889</v>
      </c>
      <c r="I164" s="152">
        <v>0</v>
      </c>
      <c r="J164" s="120" t="s">
        <v>53</v>
      </c>
      <c r="K164" s="50" t="s">
        <v>52</v>
      </c>
      <c r="L164" s="194" t="s">
        <v>72</v>
      </c>
      <c r="M164" s="218">
        <v>44895</v>
      </c>
      <c r="N164" s="61"/>
    </row>
    <row r="165" spans="2:14" x14ac:dyDescent="0.3">
      <c r="B165" s="99">
        <v>44889</v>
      </c>
      <c r="C165" s="152">
        <v>366367.23</v>
      </c>
      <c r="D165" s="105"/>
      <c r="E165" s="105"/>
      <c r="F165" s="105"/>
      <c r="G165" s="221">
        <v>0</v>
      </c>
      <c r="H165" s="99">
        <v>44889</v>
      </c>
      <c r="I165" s="152">
        <v>366367.23</v>
      </c>
      <c r="J165" s="120" t="s">
        <v>53</v>
      </c>
      <c r="K165" s="50" t="s">
        <v>52</v>
      </c>
      <c r="L165" s="194" t="s">
        <v>72</v>
      </c>
      <c r="M165" s="218">
        <v>44895</v>
      </c>
      <c r="N165" s="61"/>
    </row>
    <row r="166" spans="2:14" x14ac:dyDescent="0.3">
      <c r="B166" s="99">
        <v>44894</v>
      </c>
      <c r="C166" s="152">
        <v>1550.94</v>
      </c>
      <c r="D166" s="105"/>
      <c r="E166" s="105"/>
      <c r="F166" s="105"/>
      <c r="G166" s="221">
        <v>0</v>
      </c>
      <c r="H166" s="99">
        <v>44894</v>
      </c>
      <c r="I166" s="152">
        <v>1550.94</v>
      </c>
      <c r="J166" s="120" t="s">
        <v>53</v>
      </c>
      <c r="K166" s="50" t="s">
        <v>52</v>
      </c>
      <c r="L166" s="194" t="s">
        <v>72</v>
      </c>
      <c r="M166" s="218">
        <v>44895</v>
      </c>
      <c r="N166" s="61"/>
    </row>
    <row r="167" spans="2:14" x14ac:dyDescent="0.3">
      <c r="B167" s="99">
        <v>44894</v>
      </c>
      <c r="C167" s="152">
        <v>26704.92</v>
      </c>
      <c r="D167" s="105"/>
      <c r="E167" s="105"/>
      <c r="F167" s="105"/>
      <c r="G167" s="221">
        <v>0</v>
      </c>
      <c r="H167" s="99">
        <v>44894</v>
      </c>
      <c r="I167" s="152">
        <v>26704.92</v>
      </c>
      <c r="J167" s="120" t="s">
        <v>53</v>
      </c>
      <c r="K167" s="50" t="s">
        <v>52</v>
      </c>
      <c r="L167" s="194" t="s">
        <v>72</v>
      </c>
      <c r="M167" s="218">
        <v>44895</v>
      </c>
      <c r="N167" s="61"/>
    </row>
    <row r="168" spans="2:14" x14ac:dyDescent="0.3">
      <c r="B168" s="99">
        <v>44894</v>
      </c>
      <c r="C168" s="152">
        <v>6226.44</v>
      </c>
      <c r="D168" s="105"/>
      <c r="E168" s="105"/>
      <c r="F168" s="105"/>
      <c r="G168" s="221">
        <v>0</v>
      </c>
      <c r="H168" s="99">
        <v>44894</v>
      </c>
      <c r="I168" s="152">
        <v>6226.44</v>
      </c>
      <c r="J168" s="120" t="s">
        <v>53</v>
      </c>
      <c r="K168" s="50" t="s">
        <v>52</v>
      </c>
      <c r="L168" s="194" t="s">
        <v>72</v>
      </c>
      <c r="M168" s="218">
        <v>44895</v>
      </c>
      <c r="N168" s="61"/>
    </row>
    <row r="169" spans="2:14" x14ac:dyDescent="0.3">
      <c r="B169" s="225" t="s">
        <v>43</v>
      </c>
      <c r="C169" s="213">
        <f>SUM(C156:C168)</f>
        <v>964673.2</v>
      </c>
      <c r="D169" s="169"/>
      <c r="E169" s="169"/>
      <c r="F169" s="214">
        <f>F164</f>
        <v>7477</v>
      </c>
      <c r="G169" s="214">
        <f>G164</f>
        <v>7477</v>
      </c>
      <c r="H169" s="160"/>
      <c r="I169" s="217">
        <f>SUM(I156:I168)</f>
        <v>964673.2</v>
      </c>
      <c r="J169" s="165" t="s">
        <v>53</v>
      </c>
      <c r="K169" s="80" t="s">
        <v>52</v>
      </c>
      <c r="L169" s="196" t="s">
        <v>72</v>
      </c>
      <c r="M169" s="219">
        <v>44895</v>
      </c>
      <c r="N169" s="83"/>
    </row>
    <row r="170" spans="2:14" x14ac:dyDescent="0.3">
      <c r="B170" s="226" t="s">
        <v>73</v>
      </c>
      <c r="C170" s="166"/>
      <c r="D170" s="167"/>
      <c r="E170" s="167"/>
      <c r="F170" s="167"/>
      <c r="G170" s="167"/>
      <c r="H170" s="159"/>
      <c r="I170" s="158"/>
      <c r="J170" s="161"/>
      <c r="K170" s="162"/>
      <c r="L170" s="198"/>
      <c r="M170" s="192"/>
      <c r="N170" s="164"/>
    </row>
    <row r="171" spans="2:14" x14ac:dyDescent="0.3">
      <c r="B171" s="99">
        <v>44901</v>
      </c>
      <c r="C171" s="152">
        <v>15790.01</v>
      </c>
      <c r="D171" s="105"/>
      <c r="E171" s="105"/>
      <c r="F171" s="105"/>
      <c r="G171" s="221">
        <v>0</v>
      </c>
      <c r="H171" s="99">
        <v>44901</v>
      </c>
      <c r="I171" s="152">
        <v>15790.01</v>
      </c>
      <c r="J171" s="120" t="s">
        <v>53</v>
      </c>
      <c r="K171" s="50" t="s">
        <v>52</v>
      </c>
      <c r="L171" s="194" t="s">
        <v>74</v>
      </c>
      <c r="M171" s="187">
        <v>44921</v>
      </c>
      <c r="N171" s="61"/>
    </row>
    <row r="172" spans="2:14" x14ac:dyDescent="0.3">
      <c r="B172" s="99">
        <v>44901</v>
      </c>
      <c r="C172" s="152">
        <v>119904.03</v>
      </c>
      <c r="D172" s="105"/>
      <c r="E172" s="105"/>
      <c r="F172" s="105"/>
      <c r="G172" s="221">
        <v>0</v>
      </c>
      <c r="H172" s="99">
        <v>44901</v>
      </c>
      <c r="I172" s="152">
        <v>119904.03</v>
      </c>
      <c r="J172" s="120" t="s">
        <v>53</v>
      </c>
      <c r="K172" s="50" t="s">
        <v>52</v>
      </c>
      <c r="L172" s="194" t="s">
        <v>74</v>
      </c>
      <c r="M172" s="187">
        <v>44921</v>
      </c>
      <c r="N172" s="61"/>
    </row>
    <row r="173" spans="2:14" x14ac:dyDescent="0.3">
      <c r="B173" s="99">
        <v>44909</v>
      </c>
      <c r="C173" s="152">
        <v>24357.41</v>
      </c>
      <c r="D173" s="105"/>
      <c r="E173" s="105"/>
      <c r="F173" s="105"/>
      <c r="G173" s="221">
        <v>0</v>
      </c>
      <c r="H173" s="99">
        <v>44909</v>
      </c>
      <c r="I173" s="152">
        <v>24357.41</v>
      </c>
      <c r="J173" s="120" t="s">
        <v>53</v>
      </c>
      <c r="K173" s="50" t="s">
        <v>52</v>
      </c>
      <c r="L173" s="194" t="s">
        <v>74</v>
      </c>
      <c r="M173" s="187">
        <v>44921</v>
      </c>
      <c r="N173" s="61"/>
    </row>
    <row r="174" spans="2:14" x14ac:dyDescent="0.3">
      <c r="B174" s="99">
        <v>44909</v>
      </c>
      <c r="C174" s="152">
        <v>17835.830000000002</v>
      </c>
      <c r="D174" s="105"/>
      <c r="E174" s="105"/>
      <c r="F174" s="105"/>
      <c r="G174" s="221">
        <v>0</v>
      </c>
      <c r="H174" s="99">
        <v>44909</v>
      </c>
      <c r="I174" s="152">
        <v>17835.830000000002</v>
      </c>
      <c r="J174" s="120" t="s">
        <v>53</v>
      </c>
      <c r="K174" s="50" t="s">
        <v>52</v>
      </c>
      <c r="L174" s="194" t="s">
        <v>74</v>
      </c>
      <c r="M174" s="187">
        <v>44921</v>
      </c>
      <c r="N174" s="61"/>
    </row>
    <row r="175" spans="2:14" x14ac:dyDescent="0.3">
      <c r="B175" s="99">
        <v>44909</v>
      </c>
      <c r="C175" s="152">
        <v>6427.98</v>
      </c>
      <c r="D175" s="105"/>
      <c r="E175" s="105"/>
      <c r="F175" s="105"/>
      <c r="G175" s="221">
        <v>0</v>
      </c>
      <c r="H175" s="99">
        <v>44909</v>
      </c>
      <c r="I175" s="152">
        <v>6427.98</v>
      </c>
      <c r="J175" s="120" t="s">
        <v>53</v>
      </c>
      <c r="K175" s="50" t="s">
        <v>52</v>
      </c>
      <c r="L175" s="194" t="s">
        <v>74</v>
      </c>
      <c r="M175" s="187">
        <v>44921</v>
      </c>
      <c r="N175" s="61"/>
    </row>
    <row r="176" spans="2:14" x14ac:dyDescent="0.3">
      <c r="B176" s="99">
        <v>44909</v>
      </c>
      <c r="C176" s="152">
        <v>10694.8</v>
      </c>
      <c r="D176" s="105"/>
      <c r="E176" s="105"/>
      <c r="F176" s="105"/>
      <c r="G176" s="221">
        <v>0</v>
      </c>
      <c r="H176" s="99">
        <v>44909</v>
      </c>
      <c r="I176" s="152">
        <v>10694.8</v>
      </c>
      <c r="J176" s="120" t="s">
        <v>53</v>
      </c>
      <c r="K176" s="50" t="s">
        <v>52</v>
      </c>
      <c r="L176" s="194" t="s">
        <v>74</v>
      </c>
      <c r="M176" s="187">
        <v>44921</v>
      </c>
      <c r="N176" s="61"/>
    </row>
    <row r="177" spans="2:14" x14ac:dyDescent="0.3">
      <c r="B177" s="99">
        <v>44909</v>
      </c>
      <c r="C177" s="120"/>
      <c r="D177" s="105"/>
      <c r="E177" s="105"/>
      <c r="F177" s="138">
        <f>G177</f>
        <v>8291</v>
      </c>
      <c r="G177" s="232">
        <v>8291</v>
      </c>
      <c r="H177" s="99">
        <v>44909</v>
      </c>
      <c r="I177" s="342">
        <v>0</v>
      </c>
      <c r="J177" s="120" t="s">
        <v>53</v>
      </c>
      <c r="K177" s="50" t="s">
        <v>52</v>
      </c>
      <c r="L177" s="194" t="s">
        <v>74</v>
      </c>
      <c r="M177" s="187">
        <v>44921</v>
      </c>
      <c r="N177" s="61"/>
    </row>
    <row r="178" spans="2:14" x14ac:dyDescent="0.3">
      <c r="B178" s="99">
        <v>44909</v>
      </c>
      <c r="C178" s="152">
        <v>820789.82</v>
      </c>
      <c r="D178" s="105"/>
      <c r="E178" s="105"/>
      <c r="F178" s="105"/>
      <c r="G178" s="221">
        <v>0</v>
      </c>
      <c r="H178" s="99">
        <v>44909</v>
      </c>
      <c r="I178" s="152">
        <v>820789.82</v>
      </c>
      <c r="J178" s="120" t="s">
        <v>53</v>
      </c>
      <c r="K178" s="50" t="s">
        <v>52</v>
      </c>
      <c r="L178" s="194" t="s">
        <v>74</v>
      </c>
      <c r="M178" s="187">
        <v>44921</v>
      </c>
      <c r="N178" s="61"/>
    </row>
    <row r="179" spans="2:14" x14ac:dyDescent="0.3">
      <c r="B179" s="99">
        <v>44921</v>
      </c>
      <c r="C179" s="152">
        <v>1550.94</v>
      </c>
      <c r="D179" s="105"/>
      <c r="E179" s="105"/>
      <c r="F179" s="105"/>
      <c r="G179" s="221">
        <v>0</v>
      </c>
      <c r="H179" s="99">
        <v>44921</v>
      </c>
      <c r="I179" s="152">
        <v>1550.94</v>
      </c>
      <c r="J179" s="120" t="s">
        <v>53</v>
      </c>
      <c r="K179" s="50" t="s">
        <v>52</v>
      </c>
      <c r="L179" s="194" t="s">
        <v>74</v>
      </c>
      <c r="M179" s="187">
        <v>44921</v>
      </c>
      <c r="N179" s="61"/>
    </row>
    <row r="180" spans="2:14" x14ac:dyDescent="0.3">
      <c r="B180" s="99">
        <v>44921</v>
      </c>
      <c r="C180" s="152">
        <v>29511</v>
      </c>
      <c r="D180" s="105"/>
      <c r="E180" s="105"/>
      <c r="F180" s="105"/>
      <c r="G180" s="221">
        <v>0</v>
      </c>
      <c r="H180" s="99">
        <v>44921</v>
      </c>
      <c r="I180" s="152">
        <v>29511</v>
      </c>
      <c r="J180" s="120" t="s">
        <v>53</v>
      </c>
      <c r="K180" s="50" t="s">
        <v>52</v>
      </c>
      <c r="L180" s="194" t="s">
        <v>74</v>
      </c>
      <c r="M180" s="187">
        <v>44921</v>
      </c>
      <c r="N180" s="61"/>
    </row>
    <row r="181" spans="2:14" x14ac:dyDescent="0.3">
      <c r="B181" s="99">
        <v>44921</v>
      </c>
      <c r="C181" s="152">
        <v>2655.17</v>
      </c>
      <c r="D181" s="105"/>
      <c r="E181" s="105"/>
      <c r="F181" s="105"/>
      <c r="G181" s="221">
        <v>0</v>
      </c>
      <c r="H181" s="99">
        <v>44921</v>
      </c>
      <c r="I181" s="152">
        <v>2655.17</v>
      </c>
      <c r="J181" s="120" t="s">
        <v>53</v>
      </c>
      <c r="K181" s="50" t="s">
        <v>52</v>
      </c>
      <c r="L181" s="194" t="s">
        <v>74</v>
      </c>
      <c r="M181" s="187">
        <v>44921</v>
      </c>
      <c r="N181" s="61"/>
    </row>
    <row r="182" spans="2:14" x14ac:dyDescent="0.3">
      <c r="B182" s="225" t="s">
        <v>43</v>
      </c>
      <c r="C182" s="213">
        <f>SUM(C171:C181)</f>
        <v>1049516.99</v>
      </c>
      <c r="D182" s="169"/>
      <c r="E182" s="169"/>
      <c r="F182" s="214">
        <f>F177</f>
        <v>8291</v>
      </c>
      <c r="G182" s="214">
        <f>G177</f>
        <v>8291</v>
      </c>
      <c r="H182" s="160"/>
      <c r="I182" s="217">
        <f>SUM(I171:I181)</f>
        <v>1049516.99</v>
      </c>
      <c r="J182" s="165"/>
      <c r="K182" s="80"/>
      <c r="L182" s="196"/>
      <c r="M182" s="190"/>
      <c r="N182" s="83"/>
    </row>
    <row r="183" spans="2:14" x14ac:dyDescent="0.3">
      <c r="B183" s="161"/>
      <c r="C183" s="166"/>
      <c r="D183" s="167"/>
      <c r="E183" s="167"/>
      <c r="F183" s="167"/>
      <c r="G183" s="167"/>
      <c r="H183" s="228"/>
      <c r="I183" s="161"/>
      <c r="J183" s="229"/>
      <c r="K183" s="230"/>
      <c r="L183" s="200"/>
      <c r="M183" s="178"/>
      <c r="N183" s="231"/>
    </row>
    <row r="184" spans="2:14" ht="14.4" thickBot="1" x14ac:dyDescent="0.35">
      <c r="B184" s="95" t="s">
        <v>38</v>
      </c>
      <c r="C184" s="117">
        <f>C25+C41+C56+C70+C83+C97+C111+C126+C140+C154+C169+C182</f>
        <v>14202128.189999999</v>
      </c>
      <c r="D184" s="117">
        <f>D25+D41+D56+D70+D83+D97</f>
        <v>0</v>
      </c>
      <c r="E184" s="117">
        <f>E25+E41+E56+E70+E83+E97</f>
        <v>0</v>
      </c>
      <c r="F184" s="117">
        <f>F25+F41+F56+F70+F83+F97+F111+F126+F140+F154+F169+F182</f>
        <v>113217</v>
      </c>
      <c r="G184" s="117">
        <f>G25+G41+G56+G70+G83+G97+G111+G126+G140+G154+G169+G182</f>
        <v>113217</v>
      </c>
      <c r="H184" s="114"/>
      <c r="I184" s="117">
        <f>I25+I41+I56+I70+I83+I97+I111+I126+I140+I154+I169+I182</f>
        <v>14202128.189999999</v>
      </c>
      <c r="J184" s="115"/>
      <c r="K184" s="114"/>
      <c r="L184" s="114"/>
      <c r="M184" s="114"/>
      <c r="N184" s="116"/>
    </row>
    <row r="185" spans="2:14" x14ac:dyDescent="0.3">
      <c r="C185" s="118"/>
      <c r="F185" s="2">
        <v>113217</v>
      </c>
      <c r="H185" s="9"/>
    </row>
    <row r="187" spans="2:14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3">
      <c r="B188" s="10"/>
      <c r="C188" s="11"/>
      <c r="D188" s="11"/>
      <c r="E188" s="11"/>
      <c r="F188" s="11"/>
      <c r="G188" s="11"/>
      <c r="H188" s="11"/>
      <c r="I188" s="11"/>
      <c r="J188" s="11"/>
      <c r="K188" s="12"/>
      <c r="L188" s="13"/>
      <c r="M188" s="14"/>
      <c r="N188" s="10"/>
    </row>
    <row r="189" spans="2:14" x14ac:dyDescent="0.3">
      <c r="B189" s="10"/>
      <c r="C189" s="11"/>
      <c r="D189" s="11"/>
      <c r="E189" s="11"/>
      <c r="F189" s="11"/>
      <c r="G189" s="11"/>
      <c r="H189" s="11"/>
      <c r="I189" s="11"/>
      <c r="J189" s="11"/>
      <c r="K189" s="12"/>
      <c r="L189" s="13"/>
      <c r="M189" s="14"/>
      <c r="N189" s="10"/>
    </row>
    <row r="190" spans="2:14" x14ac:dyDescent="0.3">
      <c r="B190" s="10"/>
      <c r="C190" s="11"/>
      <c r="D190" s="11"/>
      <c r="E190" s="11"/>
      <c r="F190" s="11"/>
      <c r="G190" s="11"/>
      <c r="H190" s="11"/>
      <c r="I190" s="11"/>
      <c r="J190" s="11"/>
      <c r="K190" s="12"/>
      <c r="L190" s="13"/>
      <c r="M190" s="14"/>
      <c r="N190" s="10"/>
    </row>
    <row r="191" spans="2:14" x14ac:dyDescent="0.3">
      <c r="B191" s="10"/>
      <c r="C191" s="11"/>
      <c r="D191" s="11"/>
      <c r="E191" s="11"/>
      <c r="F191" s="11"/>
      <c r="G191" s="11"/>
      <c r="H191" s="11"/>
      <c r="I191" s="11"/>
      <c r="J191" s="11"/>
      <c r="K191" s="12"/>
      <c r="L191" s="13"/>
      <c r="M191" s="14"/>
      <c r="N191" s="10"/>
    </row>
    <row r="192" spans="2:14" x14ac:dyDescent="0.3">
      <c r="B192" s="10"/>
      <c r="C192" s="11"/>
      <c r="D192" s="11"/>
      <c r="E192" s="11"/>
      <c r="F192" s="11"/>
      <c r="G192" s="11"/>
      <c r="H192" s="11"/>
      <c r="I192" s="11"/>
      <c r="J192" s="11"/>
      <c r="K192" s="12"/>
      <c r="L192" s="13"/>
      <c r="M192" s="14"/>
      <c r="N192" s="10"/>
    </row>
    <row r="193" spans="2:14" x14ac:dyDescent="0.3">
      <c r="B193" s="10"/>
      <c r="C193" s="11"/>
      <c r="D193" s="11"/>
      <c r="E193" s="11"/>
      <c r="F193" s="11"/>
      <c r="G193" s="11"/>
      <c r="H193" s="11"/>
      <c r="I193" s="11"/>
      <c r="J193" s="11"/>
      <c r="K193" s="12"/>
      <c r="L193" s="13"/>
      <c r="M193" s="14"/>
      <c r="N193" s="10"/>
    </row>
    <row r="194" spans="2:14" x14ac:dyDescent="0.3">
      <c r="B194" s="10"/>
      <c r="C194" s="11"/>
      <c r="D194" s="11"/>
      <c r="E194" s="11"/>
      <c r="F194" s="11"/>
      <c r="G194" s="11"/>
      <c r="H194" s="11"/>
      <c r="I194" s="11"/>
      <c r="J194" s="11"/>
      <c r="K194" s="12"/>
      <c r="L194" s="13"/>
      <c r="M194" s="14"/>
      <c r="N194" s="10"/>
    </row>
    <row r="195" spans="2:14" x14ac:dyDescent="0.3">
      <c r="B195" s="10"/>
      <c r="C195" s="11"/>
      <c r="D195" s="11"/>
      <c r="E195" s="11"/>
      <c r="F195" s="11"/>
      <c r="G195" s="11"/>
      <c r="H195" s="11"/>
      <c r="I195" s="11"/>
      <c r="J195" s="11"/>
      <c r="K195" s="12"/>
      <c r="L195" s="13"/>
      <c r="M195" s="14"/>
      <c r="N195" s="10"/>
    </row>
    <row r="199" spans="2:14" x14ac:dyDescent="0.3">
      <c r="B199" s="15"/>
    </row>
    <row r="200" spans="2:14" x14ac:dyDescent="0.3">
      <c r="B200" s="16"/>
    </row>
  </sheetData>
  <mergeCells count="14">
    <mergeCell ref="L8:M8"/>
    <mergeCell ref="N8:N9"/>
    <mergeCell ref="B8:B9"/>
    <mergeCell ref="C8:C9"/>
    <mergeCell ref="D8:G8"/>
    <mergeCell ref="H8:I8"/>
    <mergeCell ref="J8:K8"/>
    <mergeCell ref="K1:L1"/>
    <mergeCell ref="J7:K7"/>
    <mergeCell ref="L7:M7"/>
    <mergeCell ref="B2:N2"/>
    <mergeCell ref="B4:L4"/>
    <mergeCell ref="B5:L5"/>
    <mergeCell ref="B3:N3"/>
  </mergeCells>
  <phoneticPr fontId="16" type="noConversion"/>
  <pageMargins left="0.78740157480314965" right="0.39370078740157483" top="0.78740157480314965" bottom="0" header="0.31496062992125984" footer="0.31496062992125984"/>
  <pageSetup scale="70" fitToWidth="0" fitToHeight="0" orientation="landscape" r:id="rId1"/>
  <headerFooter>
    <oddFooter>&amp;C&amp;P de &amp;N</oddFooter>
  </headerFooter>
  <rowBreaks count="4" manualBreakCount="4">
    <brk id="41" max="13" man="1"/>
    <brk id="70" max="13" man="1"/>
    <brk id="111" max="13" man="1"/>
    <brk id="1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8"/>
  <sheetViews>
    <sheetView showGridLines="0" view="pageBreakPreview" topLeftCell="B1" zoomScale="60" zoomScaleNormal="108" workbookViewId="0">
      <pane ySplit="9" topLeftCell="A37" activePane="bottomLeft" state="frozen"/>
      <selection activeCell="C31" sqref="C31"/>
      <selection pane="bottomLeft" activeCell="O54" sqref="O54"/>
    </sheetView>
  </sheetViews>
  <sheetFormatPr baseColWidth="10" defaultColWidth="11.44140625" defaultRowHeight="13.8" x14ac:dyDescent="0.3"/>
  <cols>
    <col min="1" max="1" width="17.88671875" style="2" customWidth="1"/>
    <col min="2" max="2" width="11.44140625" style="2"/>
    <col min="3" max="3" width="13.33203125" style="2" bestFit="1" customWidth="1"/>
    <col min="4" max="4" width="11.44140625" style="2"/>
    <col min="5" max="5" width="16" style="2" customWidth="1"/>
    <col min="6" max="6" width="12.109375" style="2" customWidth="1"/>
    <col min="7" max="7" width="11.44140625" style="250"/>
    <col min="8" max="8" width="11.44140625" style="2"/>
    <col min="9" max="9" width="14.5546875" style="2" customWidth="1"/>
    <col min="10" max="10" width="15.88671875" style="2" bestFit="1" customWidth="1"/>
    <col min="11" max="11" width="13.109375" style="2" customWidth="1"/>
    <col min="12" max="13" width="11.44140625" style="2"/>
    <col min="14" max="14" width="12.44140625" style="2" customWidth="1"/>
    <col min="15" max="16384" width="11.44140625" style="2"/>
  </cols>
  <sheetData>
    <row r="1" spans="2:14" ht="18" customHeight="1" x14ac:dyDescent="0.3">
      <c r="B1" s="19"/>
      <c r="C1" s="19"/>
      <c r="D1" s="19"/>
      <c r="E1" s="19"/>
      <c r="F1" s="19"/>
      <c r="G1" s="238"/>
      <c r="H1" s="20"/>
      <c r="I1" s="20"/>
      <c r="J1" s="20"/>
      <c r="K1" s="320" t="s">
        <v>86</v>
      </c>
      <c r="L1" s="320"/>
    </row>
    <row r="2" spans="2:14" x14ac:dyDescent="0.3">
      <c r="B2" s="322" t="s">
        <v>40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ht="29.25" customHeight="1" x14ac:dyDescent="0.3">
      <c r="B3" s="323" t="s">
        <v>87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2:14" ht="14.4" x14ac:dyDescent="0.3">
      <c r="B4" s="324" t="s">
        <v>84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97"/>
      <c r="N4" s="98"/>
    </row>
    <row r="5" spans="2:14" ht="14.25" customHeight="1" x14ac:dyDescent="0.3">
      <c r="B5" s="325" t="s">
        <v>46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17"/>
      <c r="N5" s="18"/>
    </row>
    <row r="6" spans="2:14" x14ac:dyDescent="0.3">
      <c r="B6" s="4"/>
      <c r="C6" s="4"/>
      <c r="D6" s="5"/>
      <c r="E6" s="5"/>
      <c r="F6" s="5"/>
      <c r="G6" s="239"/>
      <c r="H6" s="6"/>
      <c r="I6" s="6"/>
      <c r="J6" s="6"/>
      <c r="K6" s="7"/>
      <c r="L6" s="8"/>
      <c r="M6" s="3"/>
      <c r="N6" s="4"/>
    </row>
    <row r="7" spans="2:14" ht="14.4" thickBot="1" x14ac:dyDescent="0.35">
      <c r="B7" s="96" t="s">
        <v>0</v>
      </c>
      <c r="C7" s="96" t="s">
        <v>4</v>
      </c>
      <c r="D7" s="96" t="s">
        <v>1</v>
      </c>
      <c r="E7" s="96" t="s">
        <v>2</v>
      </c>
      <c r="F7" s="96" t="s">
        <v>5</v>
      </c>
      <c r="G7" s="240" t="s">
        <v>6</v>
      </c>
      <c r="H7" s="96" t="s">
        <v>7</v>
      </c>
      <c r="I7" s="96" t="s">
        <v>8</v>
      </c>
      <c r="J7" s="321" t="s">
        <v>10</v>
      </c>
      <c r="K7" s="321"/>
      <c r="L7" s="321" t="s">
        <v>11</v>
      </c>
      <c r="M7" s="321"/>
      <c r="N7" s="96" t="s">
        <v>12</v>
      </c>
    </row>
    <row r="8" spans="2:14" ht="15.75" customHeight="1" x14ac:dyDescent="0.3">
      <c r="B8" s="328" t="s">
        <v>13</v>
      </c>
      <c r="C8" s="328" t="s">
        <v>14</v>
      </c>
      <c r="D8" s="330" t="s">
        <v>9</v>
      </c>
      <c r="E8" s="331"/>
      <c r="F8" s="331"/>
      <c r="G8" s="332"/>
      <c r="H8" s="333" t="s">
        <v>15</v>
      </c>
      <c r="I8" s="334"/>
      <c r="J8" s="335" t="s">
        <v>16</v>
      </c>
      <c r="K8" s="336"/>
      <c r="L8" s="326" t="s">
        <v>17</v>
      </c>
      <c r="M8" s="327"/>
      <c r="N8" s="328" t="s">
        <v>18</v>
      </c>
    </row>
    <row r="9" spans="2:14" ht="27" customHeight="1" thickBot="1" x14ac:dyDescent="0.35">
      <c r="B9" s="329"/>
      <c r="C9" s="329"/>
      <c r="D9" s="21" t="s">
        <v>3</v>
      </c>
      <c r="E9" s="21" t="s">
        <v>19</v>
      </c>
      <c r="F9" s="21" t="s">
        <v>47</v>
      </c>
      <c r="G9" s="241" t="s">
        <v>20</v>
      </c>
      <c r="H9" s="23" t="s">
        <v>13</v>
      </c>
      <c r="I9" s="24" t="s">
        <v>21</v>
      </c>
      <c r="J9" s="23" t="s">
        <v>22</v>
      </c>
      <c r="K9" s="25" t="s">
        <v>23</v>
      </c>
      <c r="L9" s="26" t="s">
        <v>24</v>
      </c>
      <c r="M9" s="27" t="s">
        <v>13</v>
      </c>
      <c r="N9" s="329"/>
    </row>
    <row r="10" spans="2:14" ht="14.4" thickBot="1" x14ac:dyDescent="0.35">
      <c r="B10" s="41" t="s">
        <v>26</v>
      </c>
      <c r="C10" s="42" t="s">
        <v>27</v>
      </c>
      <c r="D10" s="43" t="s">
        <v>28</v>
      </c>
      <c r="E10" s="44" t="s">
        <v>29</v>
      </c>
      <c r="F10" s="45" t="s">
        <v>30</v>
      </c>
      <c r="G10" s="242" t="s">
        <v>31</v>
      </c>
      <c r="H10" s="47"/>
      <c r="I10" s="48" t="s">
        <v>32</v>
      </c>
      <c r="J10" s="49"/>
      <c r="K10" s="50"/>
      <c r="L10" s="51"/>
      <c r="M10" s="52"/>
      <c r="N10" s="53"/>
    </row>
    <row r="11" spans="2:14" x14ac:dyDescent="0.3">
      <c r="B11" s="29" t="s">
        <v>25</v>
      </c>
      <c r="C11" s="30"/>
      <c r="D11" s="28"/>
      <c r="E11" s="31"/>
      <c r="F11" s="32"/>
      <c r="G11" s="243"/>
      <c r="H11" s="34"/>
      <c r="I11" s="35"/>
      <c r="J11" s="36"/>
      <c r="K11" s="37"/>
      <c r="L11" s="38"/>
      <c r="M11" s="39"/>
      <c r="N11" s="40"/>
    </row>
    <row r="12" spans="2:14" x14ac:dyDescent="0.3">
      <c r="B12" s="99">
        <v>44575</v>
      </c>
      <c r="C12" s="104">
        <v>36472.29</v>
      </c>
      <c r="D12" s="54"/>
      <c r="E12" s="55"/>
      <c r="F12" s="55"/>
      <c r="G12" s="244">
        <f>D12+E12+F12</f>
        <v>0</v>
      </c>
      <c r="H12" s="99">
        <v>44575</v>
      </c>
      <c r="I12" s="104">
        <v>36472.29</v>
      </c>
      <c r="J12" s="120" t="s">
        <v>54</v>
      </c>
      <c r="K12" s="58" t="s">
        <v>52</v>
      </c>
      <c r="L12" s="59" t="s">
        <v>42</v>
      </c>
      <c r="M12" s="99">
        <v>44575</v>
      </c>
      <c r="N12" s="61"/>
    </row>
    <row r="13" spans="2:14" x14ac:dyDescent="0.3">
      <c r="B13" s="99">
        <v>44575</v>
      </c>
      <c r="C13" s="104">
        <v>30167.279999999999</v>
      </c>
      <c r="D13" s="54"/>
      <c r="E13" s="55"/>
      <c r="F13" s="55"/>
      <c r="G13" s="244">
        <f t="shared" ref="G13" si="0">D13+E13+F13</f>
        <v>0</v>
      </c>
      <c r="H13" s="99">
        <v>44575</v>
      </c>
      <c r="I13" s="104">
        <v>30167.279999999999</v>
      </c>
      <c r="J13" s="120" t="s">
        <v>54</v>
      </c>
      <c r="K13" s="58" t="s">
        <v>52</v>
      </c>
      <c r="L13" s="59" t="s">
        <v>42</v>
      </c>
      <c r="M13" s="99">
        <v>44575</v>
      </c>
      <c r="N13" s="61"/>
    </row>
    <row r="14" spans="2:14" x14ac:dyDescent="0.3">
      <c r="B14" s="102" t="s">
        <v>43</v>
      </c>
      <c r="C14" s="233">
        <f>SUM(C12:C13)</f>
        <v>66639.570000000007</v>
      </c>
      <c r="D14" s="233">
        <f>SUM(D12:D13)</f>
        <v>0</v>
      </c>
      <c r="E14" s="233">
        <f>SUM(E12:E13)</f>
        <v>0</v>
      </c>
      <c r="F14" s="233">
        <f>SUM(F12:F13)</f>
        <v>0</v>
      </c>
      <c r="G14" s="262">
        <f>SUM(G12:G13)</f>
        <v>0</v>
      </c>
      <c r="H14" s="234"/>
      <c r="I14" s="233">
        <f>SUM(I12:I13)</f>
        <v>66639.570000000007</v>
      </c>
      <c r="J14" s="57"/>
      <c r="K14" s="58"/>
      <c r="L14" s="59"/>
      <c r="M14" s="60"/>
      <c r="N14" s="61"/>
    </row>
    <row r="15" spans="2:14" x14ac:dyDescent="0.3">
      <c r="B15" s="62" t="s">
        <v>33</v>
      </c>
      <c r="C15" s="63"/>
      <c r="D15" s="64"/>
      <c r="E15" s="65"/>
      <c r="F15" s="65"/>
      <c r="G15" s="246"/>
      <c r="H15" s="67"/>
      <c r="I15" s="63"/>
      <c r="J15" s="68"/>
      <c r="K15" s="69"/>
      <c r="L15" s="70"/>
      <c r="M15" s="71"/>
      <c r="N15" s="72"/>
    </row>
    <row r="16" spans="2:14" x14ac:dyDescent="0.3">
      <c r="B16" s="103">
        <v>44607</v>
      </c>
      <c r="C16" s="107">
        <v>35101.800000000003</v>
      </c>
      <c r="D16" s="73"/>
      <c r="E16" s="74"/>
      <c r="F16" s="74"/>
      <c r="G16" s="244">
        <f t="shared" ref="G16:G17" si="1">D16+E16+F16</f>
        <v>0</v>
      </c>
      <c r="H16" s="103">
        <v>44607</v>
      </c>
      <c r="I16" s="107">
        <v>35101.800000000003</v>
      </c>
      <c r="J16" s="120" t="s">
        <v>54</v>
      </c>
      <c r="K16" s="58" t="s">
        <v>52</v>
      </c>
      <c r="L16" s="59" t="s">
        <v>45</v>
      </c>
      <c r="M16" s="144">
        <v>44607</v>
      </c>
      <c r="N16" s="77"/>
    </row>
    <row r="17" spans="2:14" x14ac:dyDescent="0.3">
      <c r="B17" s="103">
        <v>44607</v>
      </c>
      <c r="C17" s="104">
        <v>31585.64</v>
      </c>
      <c r="D17" s="54"/>
      <c r="E17" s="55"/>
      <c r="F17" s="55"/>
      <c r="G17" s="244">
        <f t="shared" si="1"/>
        <v>0</v>
      </c>
      <c r="H17" s="103">
        <v>44607</v>
      </c>
      <c r="I17" s="104">
        <v>31585.64</v>
      </c>
      <c r="J17" s="120" t="s">
        <v>54</v>
      </c>
      <c r="K17" s="58" t="s">
        <v>52</v>
      </c>
      <c r="L17" s="59" t="s">
        <v>45</v>
      </c>
      <c r="M17" s="144">
        <v>44607</v>
      </c>
      <c r="N17" s="61"/>
    </row>
    <row r="18" spans="2:14" x14ac:dyDescent="0.3">
      <c r="B18" s="109" t="s">
        <v>43</v>
      </c>
      <c r="C18" s="215">
        <f>SUM(C16:C17)</f>
        <v>66687.44</v>
      </c>
      <c r="D18" s="215">
        <f>SUM(D16:D17)</f>
        <v>0</v>
      </c>
      <c r="E18" s="215">
        <f>SUM(E16:E17)</f>
        <v>0</v>
      </c>
      <c r="F18" s="215">
        <f>SUM(F16:F17)</f>
        <v>0</v>
      </c>
      <c r="G18" s="265">
        <f>SUM(G16:G17)</f>
        <v>0</v>
      </c>
      <c r="H18" s="235"/>
      <c r="I18" s="215">
        <f>SUM(I16:I17)</f>
        <v>66687.44</v>
      </c>
      <c r="J18" s="79"/>
      <c r="K18" s="80"/>
      <c r="L18" s="81"/>
      <c r="M18" s="279"/>
      <c r="N18" s="83"/>
    </row>
    <row r="19" spans="2:14" x14ac:dyDescent="0.3">
      <c r="B19" s="84" t="s">
        <v>34</v>
      </c>
      <c r="C19" s="85"/>
      <c r="D19" s="86"/>
      <c r="E19" s="87"/>
      <c r="F19" s="87"/>
      <c r="G19" s="248"/>
      <c r="H19" s="89"/>
      <c r="I19" s="85"/>
      <c r="J19" s="90"/>
      <c r="K19" s="91"/>
      <c r="L19" s="92"/>
      <c r="M19" s="280"/>
      <c r="N19" s="94"/>
    </row>
    <row r="20" spans="2:14" x14ac:dyDescent="0.3">
      <c r="B20" s="103">
        <v>44635</v>
      </c>
      <c r="C20" s="107">
        <v>29978.31</v>
      </c>
      <c r="D20" s="111"/>
      <c r="E20" s="112"/>
      <c r="F20" s="112"/>
      <c r="G20" s="244">
        <f t="shared" ref="G20:G21" si="2">D20+E20+F20</f>
        <v>0</v>
      </c>
      <c r="H20" s="103">
        <v>44635</v>
      </c>
      <c r="I20" s="107">
        <v>29978.31</v>
      </c>
      <c r="J20" s="120" t="s">
        <v>54</v>
      </c>
      <c r="K20" s="58" t="s">
        <v>52</v>
      </c>
      <c r="L20" s="59" t="s">
        <v>49</v>
      </c>
      <c r="M20" s="144">
        <v>44635</v>
      </c>
      <c r="N20" s="77"/>
    </row>
    <row r="21" spans="2:14" x14ac:dyDescent="0.3">
      <c r="B21" s="103">
        <v>44635</v>
      </c>
      <c r="C21" s="104">
        <v>27391.69</v>
      </c>
      <c r="D21" s="113"/>
      <c r="E21" s="105"/>
      <c r="F21" s="105"/>
      <c r="G21" s="244">
        <f t="shared" si="2"/>
        <v>0</v>
      </c>
      <c r="H21" s="103">
        <v>44635</v>
      </c>
      <c r="I21" s="104">
        <v>27391.69</v>
      </c>
      <c r="J21" s="120" t="s">
        <v>54</v>
      </c>
      <c r="K21" s="58" t="s">
        <v>52</v>
      </c>
      <c r="L21" s="59" t="s">
        <v>49</v>
      </c>
      <c r="M21" s="144">
        <v>44635</v>
      </c>
      <c r="N21" s="61"/>
    </row>
    <row r="22" spans="2:14" x14ac:dyDescent="0.3">
      <c r="B22" s="109" t="s">
        <v>43</v>
      </c>
      <c r="C22" s="233">
        <f>SUM(C20:C21)</f>
        <v>57370</v>
      </c>
      <c r="D22" s="233">
        <f>SUM(D20:D21)</f>
        <v>0</v>
      </c>
      <c r="E22" s="233">
        <f>SUM(E20:E21)</f>
        <v>0</v>
      </c>
      <c r="F22" s="233">
        <f>SUM(F20:F21)</f>
        <v>0</v>
      </c>
      <c r="G22" s="262">
        <f>SUM(G20:G21)</f>
        <v>0</v>
      </c>
      <c r="H22" s="234"/>
      <c r="I22" s="233">
        <f>SUM(I20:I21)</f>
        <v>57370</v>
      </c>
      <c r="J22" s="57"/>
      <c r="K22" s="58"/>
      <c r="L22" s="59"/>
      <c r="M22" s="281"/>
      <c r="N22" s="61"/>
    </row>
    <row r="23" spans="2:14" x14ac:dyDescent="0.3">
      <c r="B23" s="62" t="s">
        <v>35</v>
      </c>
      <c r="C23" s="63"/>
      <c r="D23" s="64"/>
      <c r="E23" s="65"/>
      <c r="F23" s="65"/>
      <c r="G23" s="246"/>
      <c r="H23" s="67"/>
      <c r="I23" s="63"/>
      <c r="J23" s="68"/>
      <c r="K23" s="69"/>
      <c r="L23" s="70"/>
      <c r="M23" s="282"/>
      <c r="N23" s="72"/>
    </row>
    <row r="24" spans="2:14" x14ac:dyDescent="0.3">
      <c r="B24" s="103">
        <v>44664</v>
      </c>
      <c r="C24" s="107">
        <v>30803.843000000001</v>
      </c>
      <c r="D24" s="111"/>
      <c r="E24" s="112"/>
      <c r="F24" s="112"/>
      <c r="G24" s="244">
        <f t="shared" ref="G24:G25" si="3">D24+E24+F24</f>
        <v>0</v>
      </c>
      <c r="H24" s="103">
        <v>44664</v>
      </c>
      <c r="I24" s="107">
        <v>30803.843000000001</v>
      </c>
      <c r="J24" s="120" t="s">
        <v>54</v>
      </c>
      <c r="K24" s="58" t="s">
        <v>52</v>
      </c>
      <c r="L24" s="75" t="s">
        <v>51</v>
      </c>
      <c r="M24" s="144">
        <v>44664</v>
      </c>
      <c r="N24" s="77"/>
    </row>
    <row r="25" spans="2:14" x14ac:dyDescent="0.3">
      <c r="B25" s="103">
        <v>44664</v>
      </c>
      <c r="C25" s="104">
        <v>28127.62</v>
      </c>
      <c r="D25" s="113"/>
      <c r="E25" s="105"/>
      <c r="F25" s="105"/>
      <c r="G25" s="244">
        <f t="shared" si="3"/>
        <v>0</v>
      </c>
      <c r="H25" s="103">
        <v>44664</v>
      </c>
      <c r="I25" s="104">
        <v>28127.62</v>
      </c>
      <c r="J25" s="120" t="s">
        <v>54</v>
      </c>
      <c r="K25" s="58" t="s">
        <v>52</v>
      </c>
      <c r="L25" s="75" t="s">
        <v>51</v>
      </c>
      <c r="M25" s="144">
        <v>44664</v>
      </c>
      <c r="N25" s="61"/>
    </row>
    <row r="26" spans="2:14" x14ac:dyDescent="0.3">
      <c r="B26" s="109" t="s">
        <v>43</v>
      </c>
      <c r="C26" s="215">
        <f>SUM(C24:C25)</f>
        <v>58931.463000000003</v>
      </c>
      <c r="D26" s="215">
        <f>SUM(D24:D25)</f>
        <v>0</v>
      </c>
      <c r="E26" s="215">
        <f>SUM(E24:E25)</f>
        <v>0</v>
      </c>
      <c r="F26" s="215">
        <f>SUM(F24:F25)</f>
        <v>0</v>
      </c>
      <c r="G26" s="265">
        <f>SUM(G24:G25)</f>
        <v>0</v>
      </c>
      <c r="H26" s="235"/>
      <c r="I26" s="215">
        <f>SUM(I24:I25)</f>
        <v>58931.463000000003</v>
      </c>
      <c r="J26" s="79"/>
      <c r="K26" s="80"/>
      <c r="L26" s="81"/>
      <c r="M26" s="279"/>
      <c r="N26" s="83"/>
    </row>
    <row r="27" spans="2:14" x14ac:dyDescent="0.3">
      <c r="B27" s="84" t="s">
        <v>36</v>
      </c>
      <c r="C27" s="85"/>
      <c r="D27" s="86"/>
      <c r="E27" s="87"/>
      <c r="F27" s="87"/>
      <c r="G27" s="248"/>
      <c r="H27" s="89"/>
      <c r="I27" s="85"/>
      <c r="J27" s="90"/>
      <c r="K27" s="91"/>
      <c r="L27" s="92"/>
      <c r="M27" s="280"/>
      <c r="N27" s="94"/>
    </row>
    <row r="28" spans="2:14" x14ac:dyDescent="0.3">
      <c r="B28" s="103"/>
      <c r="C28" s="107"/>
      <c r="D28" s="111"/>
      <c r="E28" s="112"/>
      <c r="F28" s="112"/>
      <c r="G28" s="244">
        <f t="shared" ref="G28:G29" si="4">D28+E28+F28</f>
        <v>0</v>
      </c>
      <c r="H28" s="108"/>
      <c r="I28" s="107"/>
      <c r="J28" s="101"/>
      <c r="K28" s="58"/>
      <c r="L28" s="75"/>
      <c r="M28" s="144"/>
      <c r="N28" s="77"/>
    </row>
    <row r="29" spans="2:14" x14ac:dyDescent="0.3">
      <c r="B29" s="99"/>
      <c r="C29" s="104"/>
      <c r="D29" s="113"/>
      <c r="E29" s="105"/>
      <c r="F29" s="105"/>
      <c r="G29" s="244">
        <f t="shared" si="4"/>
        <v>0</v>
      </c>
      <c r="H29" s="100"/>
      <c r="I29" s="104"/>
      <c r="J29" s="101"/>
      <c r="K29" s="58"/>
      <c r="L29" s="59"/>
      <c r="M29" s="144"/>
      <c r="N29" s="61"/>
    </row>
    <row r="30" spans="2:14" x14ac:dyDescent="0.3">
      <c r="B30" s="109" t="s">
        <v>43</v>
      </c>
      <c r="C30" s="104">
        <f>SUM(C28:C29)</f>
        <v>0</v>
      </c>
      <c r="D30" s="233">
        <f>SUM(D28:D29)</f>
        <v>0</v>
      </c>
      <c r="E30" s="233">
        <f>SUM(E28:E29)</f>
        <v>0</v>
      </c>
      <c r="F30" s="233">
        <f>SUM(F28:F29)</f>
        <v>0</v>
      </c>
      <c r="G30" s="262">
        <f>SUM(G28:G29)</f>
        <v>0</v>
      </c>
      <c r="H30" s="234"/>
      <c r="I30" s="233">
        <f>SUM(I28:I29)</f>
        <v>0</v>
      </c>
      <c r="J30" s="57"/>
      <c r="K30" s="58"/>
      <c r="L30" s="59"/>
      <c r="M30" s="281"/>
      <c r="N30" s="61"/>
    </row>
    <row r="31" spans="2:14" x14ac:dyDescent="0.3">
      <c r="B31" s="62" t="s">
        <v>37</v>
      </c>
      <c r="C31" s="63"/>
      <c r="D31" s="64"/>
      <c r="E31" s="65"/>
      <c r="F31" s="65"/>
      <c r="G31" s="246"/>
      <c r="H31" s="67"/>
      <c r="I31" s="63"/>
      <c r="J31" s="68"/>
      <c r="K31" s="69"/>
      <c r="L31" s="70"/>
      <c r="M31" s="282"/>
      <c r="N31" s="72"/>
    </row>
    <row r="32" spans="2:14" x14ac:dyDescent="0.3">
      <c r="B32" s="103">
        <v>44727</v>
      </c>
      <c r="C32" s="107">
        <v>16180.4</v>
      </c>
      <c r="D32" s="111"/>
      <c r="E32" s="112"/>
      <c r="F32" s="112"/>
      <c r="G32" s="244">
        <f t="shared" ref="G32:G33" si="5">D32+E32+F32</f>
        <v>0</v>
      </c>
      <c r="H32" s="103">
        <v>44727</v>
      </c>
      <c r="I32" s="107">
        <v>16180.4</v>
      </c>
      <c r="J32" s="120" t="s">
        <v>54</v>
      </c>
      <c r="K32" s="58" t="s">
        <v>52</v>
      </c>
      <c r="L32" s="75" t="s">
        <v>55</v>
      </c>
      <c r="M32" s="144">
        <v>44726</v>
      </c>
      <c r="N32" s="77"/>
    </row>
    <row r="33" spans="2:14" x14ac:dyDescent="0.3">
      <c r="B33" s="99">
        <v>44727</v>
      </c>
      <c r="C33" s="104">
        <v>16142.21</v>
      </c>
      <c r="D33" s="113"/>
      <c r="E33" s="105"/>
      <c r="F33" s="105"/>
      <c r="G33" s="244">
        <f t="shared" si="5"/>
        <v>0</v>
      </c>
      <c r="H33" s="99">
        <v>44727</v>
      </c>
      <c r="I33" s="104">
        <v>16142.21</v>
      </c>
      <c r="J33" s="120" t="s">
        <v>54</v>
      </c>
      <c r="K33" s="58" t="s">
        <v>52</v>
      </c>
      <c r="L33" s="59" t="s">
        <v>55</v>
      </c>
      <c r="M33" s="144">
        <v>44726</v>
      </c>
      <c r="N33" s="61"/>
    </row>
    <row r="34" spans="2:14" ht="15" customHeight="1" x14ac:dyDescent="0.3">
      <c r="B34" s="109" t="s">
        <v>43</v>
      </c>
      <c r="C34" s="215">
        <f>SUM(C32:C33)</f>
        <v>32322.61</v>
      </c>
      <c r="D34" s="215">
        <f>SUM(D32:D33)</f>
        <v>0</v>
      </c>
      <c r="E34" s="215">
        <f>SUM(E32:E33)</f>
        <v>0</v>
      </c>
      <c r="F34" s="215">
        <f>SUM(F32:F33)</f>
        <v>0</v>
      </c>
      <c r="G34" s="265">
        <f>SUM(G32:G33)</f>
        <v>0</v>
      </c>
      <c r="H34" s="235"/>
      <c r="I34" s="215">
        <f>SUM(I32:I33)</f>
        <v>32322.61</v>
      </c>
      <c r="J34" s="79"/>
      <c r="K34" s="80"/>
      <c r="L34" s="81"/>
      <c r="M34" s="279"/>
      <c r="N34" s="83"/>
    </row>
    <row r="35" spans="2:14" ht="13.5" customHeight="1" x14ac:dyDescent="0.3">
      <c r="B35" s="255" t="s">
        <v>63</v>
      </c>
      <c r="C35" s="104"/>
      <c r="D35" s="137"/>
      <c r="E35" s="138"/>
      <c r="F35" s="138"/>
      <c r="G35" s="245"/>
      <c r="H35" s="56"/>
      <c r="I35" s="104"/>
      <c r="J35" s="57"/>
      <c r="K35" s="58"/>
      <c r="L35" s="59"/>
      <c r="M35" s="281"/>
      <c r="N35" s="61"/>
    </row>
    <row r="36" spans="2:14" ht="14.25" customHeight="1" x14ac:dyDescent="0.3">
      <c r="B36" s="100">
        <v>44757</v>
      </c>
      <c r="C36" s="104">
        <v>41314.910000000003</v>
      </c>
      <c r="D36" s="137"/>
      <c r="E36" s="138"/>
      <c r="F36" s="138"/>
      <c r="G36" s="245">
        <v>0</v>
      </c>
      <c r="H36" s="100">
        <v>44757</v>
      </c>
      <c r="I36" s="104">
        <v>41314.910000000003</v>
      </c>
      <c r="J36" s="120" t="s">
        <v>54</v>
      </c>
      <c r="K36" s="58" t="s">
        <v>52</v>
      </c>
      <c r="L36" s="59" t="s">
        <v>57</v>
      </c>
      <c r="M36" s="281">
        <v>44757</v>
      </c>
      <c r="N36" s="61"/>
    </row>
    <row r="37" spans="2:14" x14ac:dyDescent="0.3">
      <c r="B37" s="100">
        <v>44757</v>
      </c>
      <c r="C37" s="104">
        <v>29951.33</v>
      </c>
      <c r="D37" s="137"/>
      <c r="E37" s="138"/>
      <c r="F37" s="138"/>
      <c r="G37" s="245">
        <v>0</v>
      </c>
      <c r="H37" s="100">
        <v>44757</v>
      </c>
      <c r="I37" s="104">
        <v>29951.33</v>
      </c>
      <c r="J37" s="120" t="s">
        <v>54</v>
      </c>
      <c r="K37" s="58" t="s">
        <v>52</v>
      </c>
      <c r="L37" s="59" t="s">
        <v>57</v>
      </c>
      <c r="M37" s="281">
        <f>M36</f>
        <v>44757</v>
      </c>
      <c r="N37" s="61"/>
    </row>
    <row r="38" spans="2:14" x14ac:dyDescent="0.3">
      <c r="B38" s="109" t="s">
        <v>43</v>
      </c>
      <c r="C38" s="215">
        <f>SUM(C36:C37)</f>
        <v>71266.240000000005</v>
      </c>
      <c r="D38" s="263">
        <v>0</v>
      </c>
      <c r="E38" s="264">
        <v>0</v>
      </c>
      <c r="F38" s="264">
        <v>0</v>
      </c>
      <c r="G38" s="265">
        <v>0</v>
      </c>
      <c r="H38" s="235"/>
      <c r="I38" s="215">
        <f>SUM(I36:I37)</f>
        <v>71266.240000000005</v>
      </c>
      <c r="J38" s="79"/>
      <c r="K38" s="80"/>
      <c r="L38" s="81"/>
      <c r="M38" s="279"/>
      <c r="N38" s="83"/>
    </row>
    <row r="39" spans="2:14" x14ac:dyDescent="0.3">
      <c r="B39" s="259" t="s">
        <v>64</v>
      </c>
      <c r="C39" s="253"/>
      <c r="D39" s="147"/>
      <c r="E39" s="256"/>
      <c r="F39" s="256"/>
      <c r="G39" s="254"/>
      <c r="H39" s="257"/>
      <c r="I39" s="253"/>
      <c r="J39" s="258"/>
      <c r="K39" s="162"/>
      <c r="L39" s="163"/>
      <c r="M39" s="283"/>
      <c r="N39" s="164"/>
    </row>
    <row r="40" spans="2:14" x14ac:dyDescent="0.3">
      <c r="B40" s="100">
        <v>44788</v>
      </c>
      <c r="C40" s="104">
        <v>42017.41</v>
      </c>
      <c r="D40" s="137"/>
      <c r="E40" s="138"/>
      <c r="F40" s="138"/>
      <c r="G40" s="245">
        <v>0</v>
      </c>
      <c r="H40" s="100">
        <v>44788</v>
      </c>
      <c r="I40" s="104">
        <v>42017.41</v>
      </c>
      <c r="J40" s="120" t="s">
        <v>54</v>
      </c>
      <c r="K40" s="58" t="s">
        <v>52</v>
      </c>
      <c r="L40" s="59" t="s">
        <v>58</v>
      </c>
      <c r="M40" s="281">
        <v>44788</v>
      </c>
      <c r="N40" s="61"/>
    </row>
    <row r="41" spans="2:14" s="1" customFormat="1" ht="13.2" x14ac:dyDescent="0.3">
      <c r="B41" s="100">
        <v>44788</v>
      </c>
      <c r="C41" s="104">
        <v>30228.53</v>
      </c>
      <c r="D41" s="137"/>
      <c r="E41" s="138"/>
      <c r="F41" s="138"/>
      <c r="G41" s="245">
        <v>0</v>
      </c>
      <c r="H41" s="100">
        <v>44788</v>
      </c>
      <c r="I41" s="104">
        <v>30228.53</v>
      </c>
      <c r="J41" s="120" t="s">
        <v>54</v>
      </c>
      <c r="K41" s="58" t="s">
        <v>52</v>
      </c>
      <c r="L41" s="59" t="s">
        <v>58</v>
      </c>
      <c r="M41" s="281">
        <f>M40</f>
        <v>44788</v>
      </c>
      <c r="N41" s="61"/>
    </row>
    <row r="42" spans="2:14" x14ac:dyDescent="0.3">
      <c r="B42" s="102" t="str">
        <f>B38</f>
        <v>SUB - TOTAL</v>
      </c>
      <c r="C42" s="215">
        <f>SUM(C40:C41)</f>
        <v>72245.94</v>
      </c>
      <c r="D42" s="263">
        <v>0</v>
      </c>
      <c r="E42" s="264">
        <v>0</v>
      </c>
      <c r="F42" s="264">
        <v>0</v>
      </c>
      <c r="G42" s="265">
        <v>0</v>
      </c>
      <c r="H42" s="271"/>
      <c r="I42" s="215">
        <f>SUM(I40:I41)</f>
        <v>72245.94</v>
      </c>
      <c r="J42" s="79"/>
      <c r="K42" s="80"/>
      <c r="L42" s="81"/>
      <c r="M42" s="279"/>
      <c r="N42" s="83"/>
    </row>
    <row r="43" spans="2:14" x14ac:dyDescent="0.3">
      <c r="B43" s="266" t="s">
        <v>75</v>
      </c>
      <c r="C43" s="253"/>
      <c r="D43" s="147"/>
      <c r="E43" s="256"/>
      <c r="F43" s="256"/>
      <c r="G43" s="254"/>
      <c r="H43" s="257"/>
      <c r="I43" s="253"/>
      <c r="J43" s="258"/>
      <c r="K43" s="162"/>
      <c r="L43" s="163"/>
      <c r="M43" s="283"/>
      <c r="N43" s="164"/>
    </row>
    <row r="44" spans="2:14" x14ac:dyDescent="0.3">
      <c r="B44" s="99">
        <v>44818</v>
      </c>
      <c r="C44" s="104">
        <v>41942.61</v>
      </c>
      <c r="D44" s="137"/>
      <c r="E44" s="138"/>
      <c r="F44" s="138"/>
      <c r="G44" s="245">
        <v>0</v>
      </c>
      <c r="H44" s="99">
        <v>44818</v>
      </c>
      <c r="I44" s="104">
        <v>41942.61</v>
      </c>
      <c r="J44" s="120" t="s">
        <v>54</v>
      </c>
      <c r="K44" s="58" t="s">
        <v>52</v>
      </c>
      <c r="L44" s="59" t="s">
        <v>59</v>
      </c>
      <c r="M44" s="281">
        <v>44818</v>
      </c>
      <c r="N44" s="61"/>
    </row>
    <row r="45" spans="2:14" x14ac:dyDescent="0.3">
      <c r="B45" s="99">
        <v>44818</v>
      </c>
      <c r="C45" s="104">
        <v>30316.03</v>
      </c>
      <c r="D45" s="137"/>
      <c r="E45" s="138"/>
      <c r="F45" s="138"/>
      <c r="G45" s="245">
        <v>0</v>
      </c>
      <c r="H45" s="99">
        <v>44818</v>
      </c>
      <c r="I45" s="104">
        <v>30316.03</v>
      </c>
      <c r="J45" s="120" t="s">
        <v>54</v>
      </c>
      <c r="K45" s="58" t="s">
        <v>52</v>
      </c>
      <c r="L45" s="59" t="s">
        <v>59</v>
      </c>
      <c r="M45" s="281">
        <f>M44</f>
        <v>44818</v>
      </c>
      <c r="N45" s="61"/>
    </row>
    <row r="46" spans="2:14" ht="15" customHeight="1" x14ac:dyDescent="0.3">
      <c r="B46" s="109" t="s">
        <v>43</v>
      </c>
      <c r="C46" s="215">
        <f>SUM(C44:C45)</f>
        <v>72258.64</v>
      </c>
      <c r="D46" s="263">
        <v>0</v>
      </c>
      <c r="E46" s="264">
        <v>0</v>
      </c>
      <c r="F46" s="264">
        <v>0</v>
      </c>
      <c r="G46" s="265">
        <v>0</v>
      </c>
      <c r="H46" s="268"/>
      <c r="I46" s="215">
        <f>SUM(I44:I45)</f>
        <v>72258.64</v>
      </c>
      <c r="J46" s="79"/>
      <c r="K46" s="80"/>
      <c r="L46" s="81"/>
      <c r="M46" s="279"/>
      <c r="N46" s="83"/>
    </row>
    <row r="47" spans="2:14" ht="15" customHeight="1" x14ac:dyDescent="0.3">
      <c r="B47" s="269" t="s">
        <v>76</v>
      </c>
      <c r="C47" s="253"/>
      <c r="D47" s="147"/>
      <c r="E47" s="256"/>
      <c r="F47" s="256"/>
      <c r="G47" s="254"/>
      <c r="H47" s="257"/>
      <c r="I47" s="253"/>
      <c r="J47" s="258"/>
      <c r="K47" s="162"/>
      <c r="L47" s="163"/>
      <c r="M47" s="283"/>
      <c r="N47" s="164"/>
    </row>
    <row r="48" spans="2:14" ht="15" customHeight="1" x14ac:dyDescent="0.3">
      <c r="B48" s="99">
        <v>44847</v>
      </c>
      <c r="C48" s="104">
        <v>40624.050000000003</v>
      </c>
      <c r="D48" s="137"/>
      <c r="E48" s="138"/>
      <c r="F48" s="138"/>
      <c r="G48" s="245">
        <v>0</v>
      </c>
      <c r="H48" s="100">
        <f>B48</f>
        <v>44847</v>
      </c>
      <c r="I48" s="104">
        <v>40624.050000000003</v>
      </c>
      <c r="J48" s="120" t="s">
        <v>54</v>
      </c>
      <c r="K48" s="58" t="s">
        <v>52</v>
      </c>
      <c r="L48" s="59" t="s">
        <v>60</v>
      </c>
      <c r="M48" s="281">
        <v>44848</v>
      </c>
      <c r="N48" s="61"/>
    </row>
    <row r="49" spans="2:14" ht="15" customHeight="1" x14ac:dyDescent="0.3">
      <c r="B49" s="99">
        <v>44847</v>
      </c>
      <c r="C49" s="104">
        <v>31198.2</v>
      </c>
      <c r="D49" s="137"/>
      <c r="E49" s="138"/>
      <c r="F49" s="138"/>
      <c r="G49" s="245">
        <v>0</v>
      </c>
      <c r="H49" s="100">
        <f>B49</f>
        <v>44847</v>
      </c>
      <c r="I49" s="104">
        <v>31198.2</v>
      </c>
      <c r="J49" s="120" t="s">
        <v>54</v>
      </c>
      <c r="K49" s="58" t="s">
        <v>52</v>
      </c>
      <c r="L49" s="59" t="s">
        <v>60</v>
      </c>
      <c r="M49" s="281">
        <f>M48</f>
        <v>44848</v>
      </c>
      <c r="N49" s="61"/>
    </row>
    <row r="50" spans="2:14" x14ac:dyDescent="0.3">
      <c r="B50" s="267" t="s">
        <v>43</v>
      </c>
      <c r="C50" s="215">
        <f>SUM(C48:C49)</f>
        <v>71822.25</v>
      </c>
      <c r="D50" s="263">
        <f>SUM(D49)</f>
        <v>0</v>
      </c>
      <c r="E50" s="264">
        <f>SUM(E49)</f>
        <v>0</v>
      </c>
      <c r="F50" s="264">
        <f>SUM(F49)</f>
        <v>0</v>
      </c>
      <c r="G50" s="265">
        <f>SUM(G49)</f>
        <v>0</v>
      </c>
      <c r="H50" s="235"/>
      <c r="I50" s="215">
        <f>SUM(I48:I49)</f>
        <v>71822.25</v>
      </c>
      <c r="J50" s="79"/>
      <c r="K50" s="80"/>
      <c r="L50" s="81"/>
      <c r="M50" s="279"/>
      <c r="N50" s="83"/>
    </row>
    <row r="51" spans="2:14" x14ac:dyDescent="0.3">
      <c r="B51" s="272" t="s">
        <v>69</v>
      </c>
      <c r="C51" s="253"/>
      <c r="D51" s="147"/>
      <c r="E51" s="256"/>
      <c r="F51" s="256"/>
      <c r="G51" s="254"/>
      <c r="H51" s="270"/>
      <c r="I51" s="253"/>
      <c r="J51" s="258"/>
      <c r="K51" s="162"/>
      <c r="L51" s="163"/>
      <c r="M51" s="283"/>
      <c r="N51" s="164"/>
    </row>
    <row r="52" spans="2:14" ht="14.4" thickBot="1" x14ac:dyDescent="0.35">
      <c r="B52" s="377">
        <v>44880</v>
      </c>
      <c r="C52" s="378">
        <v>40243.4</v>
      </c>
      <c r="D52" s="379"/>
      <c r="E52" s="380"/>
      <c r="F52" s="380"/>
      <c r="G52" s="381">
        <v>0</v>
      </c>
      <c r="H52" s="377">
        <v>44880</v>
      </c>
      <c r="I52" s="378">
        <v>40243.4</v>
      </c>
      <c r="J52" s="361" t="s">
        <v>54</v>
      </c>
      <c r="K52" s="362" t="s">
        <v>52</v>
      </c>
      <c r="L52" s="363" t="s">
        <v>68</v>
      </c>
      <c r="M52" s="382">
        <v>44880</v>
      </c>
      <c r="N52" s="365"/>
    </row>
    <row r="53" spans="2:14" x14ac:dyDescent="0.3">
      <c r="B53" s="159">
        <v>44880</v>
      </c>
      <c r="C53" s="253">
        <v>27126.51</v>
      </c>
      <c r="D53" s="147"/>
      <c r="E53" s="256"/>
      <c r="F53" s="256"/>
      <c r="G53" s="254">
        <v>0</v>
      </c>
      <c r="H53" s="159">
        <v>44880</v>
      </c>
      <c r="I53" s="253">
        <v>27126.51</v>
      </c>
      <c r="J53" s="161" t="s">
        <v>54</v>
      </c>
      <c r="K53" s="162" t="s">
        <v>52</v>
      </c>
      <c r="L53" s="163" t="s">
        <v>68</v>
      </c>
      <c r="M53" s="283">
        <f>M52</f>
        <v>44880</v>
      </c>
      <c r="N53" s="164"/>
    </row>
    <row r="54" spans="2:14" x14ac:dyDescent="0.3">
      <c r="B54" s="216" t="s">
        <v>43</v>
      </c>
      <c r="C54" s="215">
        <f>SUM(C52:C53)</f>
        <v>67369.91</v>
      </c>
      <c r="D54" s="263">
        <v>0</v>
      </c>
      <c r="E54" s="264">
        <v>0</v>
      </c>
      <c r="F54" s="264">
        <v>0</v>
      </c>
      <c r="G54" s="265">
        <v>0</v>
      </c>
      <c r="H54" s="235"/>
      <c r="I54" s="215">
        <f>SUM(I52:I53)</f>
        <v>67369.91</v>
      </c>
      <c r="J54" s="79"/>
      <c r="K54" s="80"/>
      <c r="L54" s="81"/>
      <c r="M54" s="279"/>
      <c r="N54" s="83"/>
    </row>
    <row r="55" spans="2:14" x14ac:dyDescent="0.3">
      <c r="B55" s="273" t="s">
        <v>77</v>
      </c>
      <c r="C55" s="253"/>
      <c r="D55" s="147"/>
      <c r="E55" s="256"/>
      <c r="F55" s="256"/>
      <c r="G55" s="254"/>
      <c r="H55" s="270"/>
      <c r="I55" s="253"/>
      <c r="J55" s="258"/>
      <c r="K55" s="162"/>
      <c r="L55" s="163"/>
      <c r="M55" s="283"/>
      <c r="N55" s="164"/>
    </row>
    <row r="56" spans="2:14" x14ac:dyDescent="0.3">
      <c r="B56" s="99">
        <v>44909</v>
      </c>
      <c r="C56" s="104">
        <v>39047.18</v>
      </c>
      <c r="D56" s="137"/>
      <c r="E56" s="138"/>
      <c r="F56" s="138"/>
      <c r="G56" s="245">
        <v>0</v>
      </c>
      <c r="H56" s="100">
        <v>44909</v>
      </c>
      <c r="I56" s="104">
        <v>39047.18</v>
      </c>
      <c r="J56" s="120" t="s">
        <v>54</v>
      </c>
      <c r="K56" s="58" t="s">
        <v>52</v>
      </c>
      <c r="L56" s="59" t="s">
        <v>72</v>
      </c>
      <c r="M56" s="281">
        <v>44909</v>
      </c>
      <c r="N56" s="61"/>
    </row>
    <row r="57" spans="2:14" x14ac:dyDescent="0.3">
      <c r="B57" s="99">
        <v>44909</v>
      </c>
      <c r="C57" s="104">
        <v>28592.48</v>
      </c>
      <c r="D57" s="137"/>
      <c r="E57" s="138"/>
      <c r="F57" s="138"/>
      <c r="G57" s="245">
        <v>0</v>
      </c>
      <c r="H57" s="100">
        <v>44909</v>
      </c>
      <c r="I57" s="104">
        <v>28592.48</v>
      </c>
      <c r="J57" s="120" t="s">
        <v>54</v>
      </c>
      <c r="K57" s="58" t="s">
        <v>52</v>
      </c>
      <c r="L57" s="59" t="s">
        <v>72</v>
      </c>
      <c r="M57" s="281">
        <v>44909</v>
      </c>
      <c r="N57" s="61"/>
    </row>
    <row r="58" spans="2:14" x14ac:dyDescent="0.3">
      <c r="B58" s="216" t="s">
        <v>43</v>
      </c>
      <c r="C58" s="215">
        <f>SUM(C56:C57)</f>
        <v>67639.66</v>
      </c>
      <c r="D58" s="263">
        <v>0</v>
      </c>
      <c r="E58" s="264">
        <v>0</v>
      </c>
      <c r="F58" s="264">
        <v>0</v>
      </c>
      <c r="G58" s="265">
        <v>0</v>
      </c>
      <c r="H58" s="235"/>
      <c r="I58" s="215">
        <f>SUM(I56:I57)</f>
        <v>67639.66</v>
      </c>
      <c r="J58" s="237"/>
      <c r="K58" s="80"/>
      <c r="L58" s="81"/>
      <c r="M58" s="279"/>
      <c r="N58" s="83"/>
    </row>
    <row r="59" spans="2:14" x14ac:dyDescent="0.3">
      <c r="B59" s="274"/>
      <c r="C59" s="275"/>
      <c r="D59" s="276"/>
      <c r="E59" s="277"/>
      <c r="F59" s="277"/>
      <c r="G59" s="278"/>
      <c r="H59" s="228"/>
      <c r="I59" s="275"/>
      <c r="J59" s="229"/>
      <c r="K59" s="230"/>
      <c r="L59" s="176"/>
      <c r="M59" s="177"/>
      <c r="N59" s="231"/>
    </row>
    <row r="60" spans="2:14" ht="14.4" thickBot="1" x14ac:dyDescent="0.35">
      <c r="B60" s="95" t="s">
        <v>38</v>
      </c>
      <c r="C60" s="117">
        <f>C14+C18+C22+C26+C30+C34+C38+C42+C46+C50+C54+C58</f>
        <v>704553.723</v>
      </c>
      <c r="D60" s="117">
        <f>D14+D18+D22+D26+D30+D34</f>
        <v>0</v>
      </c>
      <c r="E60" s="117">
        <f>E14+E18+E22+E26+E30+E34+E38+E42+E46+E50+E54+E58</f>
        <v>0</v>
      </c>
      <c r="F60" s="117">
        <f>F14+F18+F22+F26+F30+F34+F38+F42+F46+F50+F54+F58</f>
        <v>0</v>
      </c>
      <c r="G60" s="249">
        <f>G14+G18+G22+G26+G30+G34+G38+G42+G46+G50+G54+G58</f>
        <v>0</v>
      </c>
      <c r="H60" s="114"/>
      <c r="I60" s="117">
        <f>I14+I18+I22+I26+I30+I34+I38+I42+I46+I50+I54+I58</f>
        <v>704553.723</v>
      </c>
      <c r="J60" s="115"/>
      <c r="K60" s="114"/>
      <c r="L60" s="114"/>
      <c r="M60" s="114"/>
      <c r="N60" s="116"/>
    </row>
    <row r="61" spans="2:14" x14ac:dyDescent="0.3">
      <c r="C61" s="118"/>
      <c r="H61" s="9"/>
    </row>
    <row r="62" spans="2:14" x14ac:dyDescent="0.3">
      <c r="C62" s="119"/>
      <c r="D62" s="9"/>
      <c r="E62" s="9"/>
      <c r="H62" s="9"/>
    </row>
    <row r="63" spans="2:14" x14ac:dyDescent="0.3">
      <c r="C63" s="9"/>
      <c r="D63" s="9"/>
      <c r="E63" s="9"/>
      <c r="H63" s="9"/>
    </row>
    <row r="65" spans="2:14" x14ac:dyDescent="0.3">
      <c r="B65" s="1"/>
      <c r="C65" s="1"/>
      <c r="D65" s="1"/>
      <c r="E65" s="1"/>
      <c r="F65" s="1"/>
      <c r="G65" s="251"/>
      <c r="H65" s="1"/>
      <c r="I65" s="1"/>
      <c r="J65" s="1"/>
      <c r="K65" s="1"/>
      <c r="L65" s="1"/>
      <c r="M65" s="1"/>
      <c r="N65" s="1"/>
    </row>
    <row r="66" spans="2:14" x14ac:dyDescent="0.3">
      <c r="B66" s="10"/>
      <c r="C66" s="11"/>
      <c r="D66" s="11"/>
      <c r="E66" s="11"/>
      <c r="F66" s="11"/>
      <c r="G66" s="252"/>
      <c r="H66" s="11"/>
      <c r="I66" s="11"/>
      <c r="J66" s="11"/>
      <c r="K66" s="12"/>
      <c r="L66" s="13"/>
      <c r="M66" s="14"/>
      <c r="N66" s="10"/>
    </row>
    <row r="67" spans="2:14" x14ac:dyDescent="0.3">
      <c r="B67" s="10"/>
      <c r="C67" s="11"/>
      <c r="D67" s="11"/>
      <c r="E67" s="11"/>
      <c r="F67" s="11"/>
      <c r="G67" s="252"/>
      <c r="H67" s="11"/>
      <c r="I67" s="11"/>
      <c r="J67" s="11"/>
      <c r="K67" s="12"/>
      <c r="L67" s="13"/>
      <c r="M67" s="14"/>
      <c r="N67" s="10"/>
    </row>
    <row r="68" spans="2:14" x14ac:dyDescent="0.3">
      <c r="B68" s="10"/>
      <c r="C68" s="11"/>
      <c r="D68" s="11"/>
      <c r="E68" s="11"/>
      <c r="F68" s="11"/>
      <c r="G68" s="252"/>
      <c r="H68" s="11"/>
      <c r="I68" s="11"/>
      <c r="J68" s="11"/>
      <c r="K68" s="12"/>
      <c r="L68" s="13"/>
      <c r="M68" s="14"/>
      <c r="N68" s="10"/>
    </row>
    <row r="69" spans="2:14" x14ac:dyDescent="0.3">
      <c r="B69" s="10"/>
      <c r="C69" s="11"/>
      <c r="D69" s="11"/>
      <c r="E69" s="11"/>
      <c r="F69" s="11"/>
      <c r="G69" s="252"/>
      <c r="H69" s="11"/>
      <c r="I69" s="11"/>
      <c r="J69" s="11"/>
      <c r="K69" s="12"/>
      <c r="L69" s="13"/>
      <c r="M69" s="14"/>
      <c r="N69" s="10"/>
    </row>
    <row r="70" spans="2:14" x14ac:dyDescent="0.3">
      <c r="B70" s="10"/>
      <c r="C70" s="11"/>
      <c r="D70" s="11"/>
      <c r="E70" s="11"/>
      <c r="F70" s="11"/>
      <c r="G70" s="252"/>
      <c r="H70" s="11"/>
      <c r="I70" s="11"/>
      <c r="J70" s="11"/>
      <c r="K70" s="12"/>
      <c r="L70" s="13"/>
      <c r="M70" s="14"/>
      <c r="N70" s="10"/>
    </row>
    <row r="71" spans="2:14" x14ac:dyDescent="0.3">
      <c r="B71" s="10"/>
      <c r="C71" s="11"/>
      <c r="D71" s="11"/>
      <c r="E71" s="11"/>
      <c r="F71" s="11"/>
      <c r="G71" s="252"/>
      <c r="H71" s="11"/>
      <c r="I71" s="11"/>
      <c r="J71" s="11"/>
      <c r="K71" s="12"/>
      <c r="L71" s="13"/>
      <c r="M71" s="14"/>
      <c r="N71" s="10"/>
    </row>
    <row r="72" spans="2:14" x14ac:dyDescent="0.3">
      <c r="B72" s="10"/>
      <c r="C72" s="11"/>
      <c r="D72" s="11"/>
      <c r="E72" s="11"/>
      <c r="F72" s="11"/>
      <c r="G72" s="252"/>
      <c r="H72" s="11"/>
      <c r="I72" s="11"/>
      <c r="J72" s="11"/>
      <c r="K72" s="12"/>
      <c r="L72" s="13"/>
      <c r="M72" s="14"/>
      <c r="N72" s="10"/>
    </row>
    <row r="73" spans="2:14" x14ac:dyDescent="0.3">
      <c r="B73" s="10"/>
      <c r="C73" s="11"/>
      <c r="D73" s="11"/>
      <c r="E73" s="11"/>
      <c r="F73" s="11"/>
      <c r="G73" s="252"/>
      <c r="H73" s="11"/>
      <c r="I73" s="11"/>
      <c r="J73" s="11"/>
      <c r="K73" s="12"/>
      <c r="L73" s="13"/>
      <c r="M73" s="14"/>
      <c r="N73" s="10"/>
    </row>
    <row r="77" spans="2:14" x14ac:dyDescent="0.3">
      <c r="B77" s="15"/>
    </row>
    <row r="78" spans="2:14" x14ac:dyDescent="0.3">
      <c r="B78" s="16"/>
    </row>
  </sheetData>
  <mergeCells count="14">
    <mergeCell ref="K1:L1"/>
    <mergeCell ref="B2:N2"/>
    <mergeCell ref="J7:K7"/>
    <mergeCell ref="L7:M7"/>
    <mergeCell ref="B4:L4"/>
    <mergeCell ref="B5:L5"/>
    <mergeCell ref="B3:N3"/>
    <mergeCell ref="N8:N9"/>
    <mergeCell ref="B8:B9"/>
    <mergeCell ref="C8:C9"/>
    <mergeCell ref="D8:G8"/>
    <mergeCell ref="H8:I8"/>
    <mergeCell ref="J8:K8"/>
    <mergeCell ref="L8:M8"/>
  </mergeCells>
  <phoneticPr fontId="16" type="noConversion"/>
  <pageMargins left="0.39370078740157483" right="0.23622047244094491" top="0.78740157480314965" bottom="0.74803149606299213" header="0.31496062992125984" footer="0.31496062992125984"/>
  <pageSetup scale="65" fitToWidth="0" fitToHeight="0" orientation="landscape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65"/>
  <sheetViews>
    <sheetView showGridLines="0" view="pageBreakPreview" topLeftCell="B1" zoomScale="39" zoomScaleNormal="100" zoomScaleSheetLayoutView="39" workbookViewId="0">
      <pane ySplit="9" topLeftCell="A31" activePane="bottomLeft" state="frozen"/>
      <selection activeCell="C31" sqref="C31"/>
      <selection pane="bottomLeft" activeCell="AB60" sqref="AB60"/>
    </sheetView>
  </sheetViews>
  <sheetFormatPr baseColWidth="10" defaultColWidth="11.44140625" defaultRowHeight="13.8" x14ac:dyDescent="0.3"/>
  <cols>
    <col min="1" max="1" width="9.88671875" style="2" customWidth="1"/>
    <col min="2" max="2" width="11.44140625" style="2"/>
    <col min="3" max="3" width="13.33203125" style="2" bestFit="1" customWidth="1"/>
    <col min="4" max="4" width="11.44140625" style="2"/>
    <col min="5" max="5" width="16" style="2" customWidth="1"/>
    <col min="6" max="6" width="12.109375" style="2" customWidth="1"/>
    <col min="7" max="8" width="11.44140625" style="2"/>
    <col min="9" max="9" width="14.5546875" style="2" customWidth="1"/>
    <col min="10" max="10" width="15.88671875" style="2" bestFit="1" customWidth="1"/>
    <col min="11" max="11" width="13.109375" style="2" customWidth="1"/>
    <col min="12" max="12" width="11.44140625" style="2"/>
    <col min="13" max="13" width="15.88671875" style="2" customWidth="1"/>
    <col min="14" max="14" width="12.44140625" style="2" customWidth="1"/>
    <col min="15" max="16384" width="11.44140625" style="2"/>
  </cols>
  <sheetData>
    <row r="1" spans="2:14" ht="18" customHeight="1" x14ac:dyDescent="0.3">
      <c r="B1" s="19"/>
      <c r="C1" s="19"/>
      <c r="D1" s="19"/>
      <c r="E1" s="19"/>
      <c r="F1" s="19"/>
      <c r="G1" s="19"/>
      <c r="H1" s="20"/>
      <c r="I1" s="20"/>
      <c r="J1" s="20"/>
      <c r="K1" s="320" t="s">
        <v>86</v>
      </c>
      <c r="L1" s="320"/>
    </row>
    <row r="2" spans="2:14" x14ac:dyDescent="0.3">
      <c r="B2" s="322" t="s">
        <v>40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ht="29.25" customHeight="1" x14ac:dyDescent="0.3">
      <c r="B3" s="337" t="s">
        <v>39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</row>
    <row r="4" spans="2:14" ht="14.4" x14ac:dyDescent="0.3">
      <c r="B4" s="324" t="s">
        <v>84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97"/>
      <c r="N4" s="98"/>
    </row>
    <row r="5" spans="2:14" ht="14.25" customHeight="1" x14ac:dyDescent="0.3">
      <c r="B5" s="325" t="s">
        <v>48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x14ac:dyDescent="0.3">
      <c r="B6" s="4"/>
      <c r="C6" s="4"/>
      <c r="D6" s="5"/>
      <c r="E6" s="5"/>
      <c r="F6" s="5"/>
      <c r="G6" s="5"/>
      <c r="H6" s="6"/>
      <c r="I6" s="6"/>
      <c r="J6" s="6"/>
      <c r="K6" s="7"/>
      <c r="L6" s="8"/>
      <c r="M6" s="3"/>
      <c r="N6" s="4"/>
    </row>
    <row r="7" spans="2:14" ht="14.4" thickBot="1" x14ac:dyDescent="0.35">
      <c r="B7" s="96" t="s">
        <v>0</v>
      </c>
      <c r="C7" s="96" t="s">
        <v>4</v>
      </c>
      <c r="D7" s="96" t="s">
        <v>1</v>
      </c>
      <c r="E7" s="96" t="s">
        <v>2</v>
      </c>
      <c r="F7" s="96" t="s">
        <v>5</v>
      </c>
      <c r="G7" s="96" t="s">
        <v>6</v>
      </c>
      <c r="H7" s="96" t="s">
        <v>7</v>
      </c>
      <c r="I7" s="96" t="s">
        <v>8</v>
      </c>
      <c r="J7" s="321" t="s">
        <v>10</v>
      </c>
      <c r="K7" s="321"/>
      <c r="L7" s="321" t="s">
        <v>11</v>
      </c>
      <c r="M7" s="321"/>
      <c r="N7" s="96" t="s">
        <v>12</v>
      </c>
    </row>
    <row r="8" spans="2:14" ht="15.75" customHeight="1" x14ac:dyDescent="0.3">
      <c r="B8" s="328" t="s">
        <v>13</v>
      </c>
      <c r="C8" s="328" t="s">
        <v>14</v>
      </c>
      <c r="D8" s="330" t="s">
        <v>9</v>
      </c>
      <c r="E8" s="331"/>
      <c r="F8" s="331"/>
      <c r="G8" s="332"/>
      <c r="H8" s="333" t="s">
        <v>15</v>
      </c>
      <c r="I8" s="334"/>
      <c r="J8" s="335" t="s">
        <v>16</v>
      </c>
      <c r="K8" s="336"/>
      <c r="L8" s="326" t="s">
        <v>17</v>
      </c>
      <c r="M8" s="327"/>
      <c r="N8" s="328" t="s">
        <v>18</v>
      </c>
    </row>
    <row r="9" spans="2:14" ht="27" customHeight="1" thickBot="1" x14ac:dyDescent="0.35">
      <c r="B9" s="329"/>
      <c r="C9" s="329"/>
      <c r="D9" s="21" t="s">
        <v>3</v>
      </c>
      <c r="E9" s="21" t="s">
        <v>19</v>
      </c>
      <c r="F9" s="21" t="s">
        <v>47</v>
      </c>
      <c r="G9" s="22" t="s">
        <v>20</v>
      </c>
      <c r="H9" s="23" t="s">
        <v>13</v>
      </c>
      <c r="I9" s="24" t="s">
        <v>21</v>
      </c>
      <c r="J9" s="23" t="s">
        <v>22</v>
      </c>
      <c r="K9" s="25" t="s">
        <v>23</v>
      </c>
      <c r="L9" s="295" t="s">
        <v>24</v>
      </c>
      <c r="M9" s="291" t="s">
        <v>13</v>
      </c>
      <c r="N9" s="329"/>
    </row>
    <row r="10" spans="2:14" ht="17.100000000000001" customHeight="1" thickBot="1" x14ac:dyDescent="0.35">
      <c r="B10" s="41" t="s">
        <v>26</v>
      </c>
      <c r="C10" s="42" t="s">
        <v>27</v>
      </c>
      <c r="D10" s="43" t="s">
        <v>28</v>
      </c>
      <c r="E10" s="44" t="s">
        <v>29</v>
      </c>
      <c r="F10" s="45" t="s">
        <v>30</v>
      </c>
      <c r="G10" s="46" t="s">
        <v>31</v>
      </c>
      <c r="H10" s="47"/>
      <c r="I10" s="48" t="s">
        <v>32</v>
      </c>
      <c r="J10" s="49"/>
      <c r="K10" s="50"/>
      <c r="L10" s="296"/>
      <c r="M10" s="292"/>
      <c r="N10" s="53"/>
    </row>
    <row r="11" spans="2:14" ht="17.100000000000001" customHeight="1" x14ac:dyDescent="0.3">
      <c r="B11" s="29" t="s">
        <v>25</v>
      </c>
      <c r="C11" s="30"/>
      <c r="D11" s="28"/>
      <c r="E11" s="31"/>
      <c r="F11" s="32"/>
      <c r="G11" s="33"/>
      <c r="H11" s="34"/>
      <c r="I11" s="35"/>
      <c r="J11" s="36"/>
      <c r="K11" s="37"/>
      <c r="L11" s="297"/>
      <c r="M11" s="293"/>
      <c r="N11" s="40"/>
    </row>
    <row r="12" spans="2:14" ht="17.100000000000001" customHeight="1" x14ac:dyDescent="0.3">
      <c r="B12" s="99">
        <v>44592</v>
      </c>
      <c r="C12" s="104">
        <v>763700.42</v>
      </c>
      <c r="D12" s="54"/>
      <c r="E12" s="55"/>
      <c r="F12" s="55"/>
      <c r="G12" s="106">
        <f t="shared" ref="G12" si="0">D12+E12+F12</f>
        <v>0</v>
      </c>
      <c r="H12" s="99">
        <v>44592</v>
      </c>
      <c r="I12" s="104">
        <v>763700.42</v>
      </c>
      <c r="J12" s="143" t="s">
        <v>56</v>
      </c>
      <c r="K12" s="58" t="s">
        <v>52</v>
      </c>
      <c r="L12" s="194" t="s">
        <v>42</v>
      </c>
      <c r="M12" s="157">
        <v>44592</v>
      </c>
      <c r="N12" s="61"/>
    </row>
    <row r="13" spans="2:14" ht="17.100000000000001" customHeight="1" x14ac:dyDescent="0.3">
      <c r="B13" s="102" t="s">
        <v>43</v>
      </c>
      <c r="C13" s="233">
        <f>SUM(C12:C12)</f>
        <v>763700.42</v>
      </c>
      <c r="D13" s="233">
        <f>SUM(D12:D12)</f>
        <v>0</v>
      </c>
      <c r="E13" s="233">
        <f>SUM(E12:E12)</f>
        <v>0</v>
      </c>
      <c r="F13" s="233">
        <f>SUM(F12:F12)</f>
        <v>0</v>
      </c>
      <c r="G13" s="233">
        <f>SUM(G12:G12)</f>
        <v>0</v>
      </c>
      <c r="H13" s="234"/>
      <c r="I13" s="233">
        <f>SUM(I12:I12)</f>
        <v>763700.42</v>
      </c>
      <c r="J13" s="57"/>
      <c r="K13" s="58"/>
      <c r="L13" s="194"/>
      <c r="M13" s="187"/>
      <c r="N13" s="61"/>
    </row>
    <row r="14" spans="2:14" ht="17.100000000000001" customHeight="1" x14ac:dyDescent="0.3">
      <c r="B14" s="62" t="s">
        <v>33</v>
      </c>
      <c r="C14" s="63"/>
      <c r="D14" s="64"/>
      <c r="E14" s="65"/>
      <c r="F14" s="65"/>
      <c r="G14" s="66"/>
      <c r="H14" s="67"/>
      <c r="I14" s="63"/>
      <c r="J14" s="68"/>
      <c r="K14" s="69"/>
      <c r="L14" s="195"/>
      <c r="M14" s="188"/>
      <c r="N14" s="72"/>
    </row>
    <row r="15" spans="2:14" ht="17.100000000000001" customHeight="1" x14ac:dyDescent="0.3">
      <c r="B15" s="103">
        <v>44620</v>
      </c>
      <c r="C15" s="104">
        <v>763700.42</v>
      </c>
      <c r="D15" s="73"/>
      <c r="E15" s="74"/>
      <c r="F15" s="74"/>
      <c r="G15" s="106">
        <f t="shared" ref="G15" si="1">D15+E15+F15</f>
        <v>0</v>
      </c>
      <c r="H15" s="103">
        <v>44620</v>
      </c>
      <c r="I15" s="104">
        <v>763700.42</v>
      </c>
      <c r="J15" s="143" t="s">
        <v>56</v>
      </c>
      <c r="K15" s="58" t="s">
        <v>52</v>
      </c>
      <c r="L15" s="194" t="s">
        <v>45</v>
      </c>
      <c r="M15" s="186">
        <v>44620</v>
      </c>
      <c r="N15" s="77"/>
    </row>
    <row r="16" spans="2:14" ht="17.100000000000001" customHeight="1" x14ac:dyDescent="0.3">
      <c r="B16" s="109" t="s">
        <v>43</v>
      </c>
      <c r="C16" s="215">
        <f>SUM(C15:C15)</f>
        <v>763700.42</v>
      </c>
      <c r="D16" s="215">
        <f>SUM(D15:D15)</f>
        <v>0</v>
      </c>
      <c r="E16" s="215">
        <f>SUM(E15:E15)</f>
        <v>0</v>
      </c>
      <c r="F16" s="215">
        <f>SUM(F15:F15)</f>
        <v>0</v>
      </c>
      <c r="G16" s="215">
        <f>SUM(G15:G15)</f>
        <v>0</v>
      </c>
      <c r="H16" s="235"/>
      <c r="I16" s="215">
        <f>SUM(I15:I15)</f>
        <v>763700.42</v>
      </c>
      <c r="J16" s="79"/>
      <c r="K16" s="80"/>
      <c r="L16" s="196"/>
      <c r="M16" s="190"/>
      <c r="N16" s="83"/>
    </row>
    <row r="17" spans="2:14" ht="17.100000000000001" customHeight="1" x14ac:dyDescent="0.3">
      <c r="B17" s="84" t="s">
        <v>34</v>
      </c>
      <c r="C17" s="85"/>
      <c r="D17" s="86"/>
      <c r="E17" s="87"/>
      <c r="F17" s="87"/>
      <c r="G17" s="88"/>
      <c r="H17" s="89"/>
      <c r="I17" s="85"/>
      <c r="J17" s="90"/>
      <c r="K17" s="91"/>
      <c r="L17" s="197"/>
      <c r="M17" s="191"/>
      <c r="N17" s="94"/>
    </row>
    <row r="18" spans="2:14" ht="17.100000000000001" customHeight="1" x14ac:dyDescent="0.3">
      <c r="B18" s="103">
        <v>44651</v>
      </c>
      <c r="C18" s="104">
        <v>763700.42</v>
      </c>
      <c r="D18" s="111"/>
      <c r="E18" s="112"/>
      <c r="F18" s="112"/>
      <c r="G18" s="106">
        <f t="shared" ref="G18" si="2">D18+E18+F18</f>
        <v>0</v>
      </c>
      <c r="H18" s="103">
        <v>44651</v>
      </c>
      <c r="I18" s="104">
        <v>763700.42</v>
      </c>
      <c r="J18" s="143" t="s">
        <v>56</v>
      </c>
      <c r="K18" s="58" t="s">
        <v>52</v>
      </c>
      <c r="L18" s="194" t="s">
        <v>49</v>
      </c>
      <c r="M18" s="155">
        <v>44651</v>
      </c>
      <c r="N18" s="77"/>
    </row>
    <row r="19" spans="2:14" ht="17.100000000000001" customHeight="1" x14ac:dyDescent="0.3">
      <c r="B19" s="109" t="s">
        <v>43</v>
      </c>
      <c r="C19" s="233">
        <f>SUM(C18:C18)</f>
        <v>763700.42</v>
      </c>
      <c r="D19" s="233">
        <f>SUM(D18:D18)</f>
        <v>0</v>
      </c>
      <c r="E19" s="233">
        <f>SUM(E18:E18)</f>
        <v>0</v>
      </c>
      <c r="F19" s="233">
        <f>SUM(F18:F18)</f>
        <v>0</v>
      </c>
      <c r="G19" s="233">
        <f>SUM(G18:G18)</f>
        <v>0</v>
      </c>
      <c r="H19" s="234"/>
      <c r="I19" s="233">
        <f>SUM(I18:I18)</f>
        <v>763700.42</v>
      </c>
      <c r="J19" s="57"/>
      <c r="K19" s="58"/>
      <c r="L19" s="194"/>
      <c r="M19" s="187"/>
      <c r="N19" s="61"/>
    </row>
    <row r="20" spans="2:14" ht="17.100000000000001" customHeight="1" x14ac:dyDescent="0.3">
      <c r="B20" s="62" t="s">
        <v>35</v>
      </c>
      <c r="C20" s="63"/>
      <c r="D20" s="64"/>
      <c r="E20" s="65"/>
      <c r="F20" s="65"/>
      <c r="G20" s="66"/>
      <c r="H20" s="67"/>
      <c r="I20" s="63"/>
      <c r="J20" s="68"/>
      <c r="K20" s="69"/>
      <c r="L20" s="195"/>
      <c r="M20" s="188"/>
      <c r="N20" s="72"/>
    </row>
    <row r="21" spans="2:14" ht="17.100000000000001" customHeight="1" x14ac:dyDescent="0.3">
      <c r="B21" s="103">
        <v>44680</v>
      </c>
      <c r="C21" s="104">
        <v>763700.42</v>
      </c>
      <c r="D21" s="111"/>
      <c r="E21" s="112"/>
      <c r="F21" s="112"/>
      <c r="G21" s="106">
        <f t="shared" ref="G21" si="3">D21+E21+F21</f>
        <v>0</v>
      </c>
      <c r="H21" s="103">
        <v>44680</v>
      </c>
      <c r="I21" s="104">
        <v>763700.42</v>
      </c>
      <c r="J21" s="143" t="s">
        <v>56</v>
      </c>
      <c r="K21" s="58" t="s">
        <v>52</v>
      </c>
      <c r="L21" s="210" t="s">
        <v>51</v>
      </c>
      <c r="M21" s="186">
        <v>44680</v>
      </c>
      <c r="N21" s="77"/>
    </row>
    <row r="22" spans="2:14" ht="17.100000000000001" customHeight="1" x14ac:dyDescent="0.3">
      <c r="B22" s="109" t="s">
        <v>43</v>
      </c>
      <c r="C22" s="215">
        <f>SUM(C21:C21)</f>
        <v>763700.42</v>
      </c>
      <c r="D22" s="215">
        <f>SUM(D21:D21)</f>
        <v>0</v>
      </c>
      <c r="E22" s="215">
        <f>SUM(E21:E21)</f>
        <v>0</v>
      </c>
      <c r="F22" s="215">
        <f>SUM(F21:F21)</f>
        <v>0</v>
      </c>
      <c r="G22" s="215">
        <f>SUM(G21:G21)</f>
        <v>0</v>
      </c>
      <c r="H22" s="235"/>
      <c r="I22" s="215">
        <f>SUM(I21:I21)</f>
        <v>763700.42</v>
      </c>
      <c r="J22" s="79"/>
      <c r="K22" s="80"/>
      <c r="L22" s="196"/>
      <c r="M22" s="190"/>
      <c r="N22" s="83"/>
    </row>
    <row r="23" spans="2:14" ht="17.100000000000001" customHeight="1" x14ac:dyDescent="0.3">
      <c r="B23" s="84" t="s">
        <v>36</v>
      </c>
      <c r="C23" s="85"/>
      <c r="D23" s="86"/>
      <c r="E23" s="87"/>
      <c r="F23" s="87"/>
      <c r="G23" s="88"/>
      <c r="H23" s="89"/>
      <c r="I23" s="85"/>
      <c r="J23" s="90"/>
      <c r="K23" s="91"/>
      <c r="L23" s="197"/>
      <c r="M23" s="191"/>
      <c r="N23" s="94"/>
    </row>
    <row r="24" spans="2:14" ht="17.100000000000001" customHeight="1" x14ac:dyDescent="0.3">
      <c r="B24" s="146">
        <v>44712</v>
      </c>
      <c r="C24" s="145">
        <v>771147.86</v>
      </c>
      <c r="D24" s="86"/>
      <c r="E24" s="87"/>
      <c r="F24" s="87"/>
      <c r="G24" s="106">
        <f t="shared" ref="G24:G27" si="4">D24+E24+F24</f>
        <v>0</v>
      </c>
      <c r="H24" s="146">
        <v>44712</v>
      </c>
      <c r="I24" s="145">
        <v>771147.86</v>
      </c>
      <c r="J24" s="143" t="s">
        <v>56</v>
      </c>
      <c r="K24" s="58" t="s">
        <v>52</v>
      </c>
      <c r="L24" s="210" t="s">
        <v>55</v>
      </c>
      <c r="M24" s="294">
        <v>44712</v>
      </c>
      <c r="N24" s="94"/>
    </row>
    <row r="25" spans="2:14" ht="17.100000000000001" customHeight="1" x14ac:dyDescent="0.3">
      <c r="B25" s="146">
        <v>44712</v>
      </c>
      <c r="C25" s="85">
        <v>14894.91</v>
      </c>
      <c r="D25" s="86"/>
      <c r="E25" s="87"/>
      <c r="F25" s="87"/>
      <c r="G25" s="106">
        <f t="shared" si="4"/>
        <v>0</v>
      </c>
      <c r="H25" s="146">
        <v>44712</v>
      </c>
      <c r="I25" s="85">
        <v>14894.91</v>
      </c>
      <c r="J25" s="143" t="s">
        <v>56</v>
      </c>
      <c r="K25" s="58" t="s">
        <v>52</v>
      </c>
      <c r="L25" s="75" t="s">
        <v>57</v>
      </c>
      <c r="M25" s="146">
        <v>44712</v>
      </c>
      <c r="N25" s="94"/>
    </row>
    <row r="26" spans="2:14" ht="17.100000000000001" customHeight="1" x14ac:dyDescent="0.3">
      <c r="B26" s="146">
        <v>44712</v>
      </c>
      <c r="C26" s="85">
        <v>7447.44</v>
      </c>
      <c r="D26" s="86"/>
      <c r="E26" s="87"/>
      <c r="F26" s="87"/>
      <c r="G26" s="106">
        <f t="shared" si="4"/>
        <v>0</v>
      </c>
      <c r="H26" s="146">
        <v>44712</v>
      </c>
      <c r="I26" s="85">
        <v>7447.44</v>
      </c>
      <c r="J26" s="143" t="s">
        <v>56</v>
      </c>
      <c r="K26" s="58" t="s">
        <v>52</v>
      </c>
      <c r="L26" s="75" t="s">
        <v>58</v>
      </c>
      <c r="M26" s="146">
        <v>44712</v>
      </c>
      <c r="N26" s="94"/>
    </row>
    <row r="27" spans="2:14" ht="17.100000000000001" customHeight="1" x14ac:dyDescent="0.3">
      <c r="B27" s="146">
        <v>44712</v>
      </c>
      <c r="C27" s="85">
        <v>7447.44</v>
      </c>
      <c r="D27" s="86"/>
      <c r="E27" s="87"/>
      <c r="F27" s="87"/>
      <c r="G27" s="106">
        <f t="shared" si="4"/>
        <v>0</v>
      </c>
      <c r="H27" s="146">
        <v>44712</v>
      </c>
      <c r="I27" s="85">
        <v>7447.44</v>
      </c>
      <c r="J27" s="143" t="s">
        <v>56</v>
      </c>
      <c r="K27" s="58" t="s">
        <v>52</v>
      </c>
      <c r="L27" s="210" t="s">
        <v>59</v>
      </c>
      <c r="M27" s="294">
        <v>44712</v>
      </c>
      <c r="N27" s="94"/>
    </row>
    <row r="28" spans="2:14" ht="17.100000000000001" customHeight="1" x14ac:dyDescent="0.3">
      <c r="B28" s="109" t="s">
        <v>43</v>
      </c>
      <c r="C28" s="233">
        <f>SUM(C24:C27)</f>
        <v>800937.64999999991</v>
      </c>
      <c r="D28" s="233">
        <f>SUM(D24:D27)</f>
        <v>0</v>
      </c>
      <c r="E28" s="233">
        <f>SUM(E24:E27)</f>
        <v>0</v>
      </c>
      <c r="F28" s="233">
        <f>SUM(F24:F27)</f>
        <v>0</v>
      </c>
      <c r="G28" s="233">
        <f>SUM(G24:G27)</f>
        <v>0</v>
      </c>
      <c r="H28" s="233"/>
      <c r="I28" s="233">
        <f>SUM(I24:I27)</f>
        <v>800937.64999999991</v>
      </c>
      <c r="J28" s="57"/>
      <c r="K28" s="58"/>
      <c r="L28" s="194"/>
      <c r="M28" s="187"/>
      <c r="N28" s="61"/>
    </row>
    <row r="29" spans="2:14" ht="17.100000000000001" customHeight="1" x14ac:dyDescent="0.3">
      <c r="B29" s="62" t="s">
        <v>37</v>
      </c>
      <c r="C29" s="63"/>
      <c r="D29" s="64"/>
      <c r="E29" s="65"/>
      <c r="F29" s="65"/>
      <c r="G29" s="66"/>
      <c r="H29" s="67"/>
      <c r="I29" s="63"/>
      <c r="J29" s="68"/>
      <c r="K29" s="69"/>
      <c r="L29" s="195"/>
      <c r="M29" s="188"/>
      <c r="N29" s="72"/>
    </row>
    <row r="30" spans="2:14" ht="17.100000000000001" customHeight="1" x14ac:dyDescent="0.3">
      <c r="B30" s="103">
        <v>44742</v>
      </c>
      <c r="C30" s="107">
        <v>771147.86</v>
      </c>
      <c r="D30" s="111"/>
      <c r="E30" s="112"/>
      <c r="F30" s="112"/>
      <c r="G30" s="106">
        <f t="shared" ref="G30" si="5">D30+E30+F30</f>
        <v>0</v>
      </c>
      <c r="H30" s="103">
        <v>44742</v>
      </c>
      <c r="I30" s="107">
        <v>771147.86</v>
      </c>
      <c r="J30" s="143" t="s">
        <v>56</v>
      </c>
      <c r="K30" s="58" t="s">
        <v>52</v>
      </c>
      <c r="L30" s="210" t="s">
        <v>60</v>
      </c>
      <c r="M30" s="294">
        <v>44742</v>
      </c>
      <c r="N30" s="77"/>
    </row>
    <row r="31" spans="2:14" ht="14.25" customHeight="1" x14ac:dyDescent="0.3">
      <c r="B31" s="216" t="s">
        <v>43</v>
      </c>
      <c r="C31" s="215">
        <f>SUM(C30)</f>
        <v>771147.86</v>
      </c>
      <c r="D31" s="263">
        <v>0</v>
      </c>
      <c r="E31" s="264">
        <v>0</v>
      </c>
      <c r="F31" s="264">
        <v>0</v>
      </c>
      <c r="G31" s="290">
        <f>D31+E31+F31</f>
        <v>0</v>
      </c>
      <c r="H31" s="216"/>
      <c r="I31" s="215">
        <f>SUM(I30)</f>
        <v>771147.86</v>
      </c>
      <c r="J31" s="286"/>
      <c r="K31" s="80"/>
      <c r="L31" s="196"/>
      <c r="M31" s="298"/>
      <c r="N31" s="180"/>
    </row>
    <row r="32" spans="2:14" ht="14.25" customHeight="1" x14ac:dyDescent="0.3">
      <c r="B32" s="287" t="s">
        <v>63</v>
      </c>
      <c r="C32" s="253"/>
      <c r="D32" s="147"/>
      <c r="E32" s="256"/>
      <c r="F32" s="256"/>
      <c r="G32" s="284"/>
      <c r="H32" s="159"/>
      <c r="I32" s="253"/>
      <c r="J32" s="285"/>
      <c r="K32" s="162"/>
      <c r="L32" s="198"/>
      <c r="M32" s="299"/>
      <c r="N32" s="179"/>
    </row>
    <row r="33" spans="2:14" x14ac:dyDescent="0.3">
      <c r="B33" s="99">
        <v>44771</v>
      </c>
      <c r="C33" s="104">
        <v>771147.86</v>
      </c>
      <c r="D33" s="137"/>
      <c r="E33" s="138"/>
      <c r="F33" s="138"/>
      <c r="G33" s="106">
        <v>0</v>
      </c>
      <c r="H33" s="99">
        <v>44771</v>
      </c>
      <c r="I33" s="104">
        <f>C33</f>
        <v>771147.86</v>
      </c>
      <c r="J33" s="143" t="str">
        <f>J30</f>
        <v>40-6769965-2</v>
      </c>
      <c r="K33" s="58" t="str">
        <f>K30</f>
        <v>HSBC MEXICO</v>
      </c>
      <c r="L33" s="194" t="s">
        <v>68</v>
      </c>
      <c r="M33" s="300">
        <v>44771</v>
      </c>
      <c r="N33" s="175"/>
    </row>
    <row r="34" spans="2:14" x14ac:dyDescent="0.3">
      <c r="B34" s="267" t="s">
        <v>43</v>
      </c>
      <c r="C34" s="233">
        <f>SUM(C33)</f>
        <v>771147.86</v>
      </c>
      <c r="D34" s="260">
        <v>0</v>
      </c>
      <c r="E34" s="261">
        <v>0</v>
      </c>
      <c r="F34" s="261">
        <v>0</v>
      </c>
      <c r="G34" s="289">
        <f>D34+E34+F34</f>
        <v>0</v>
      </c>
      <c r="H34" s="267"/>
      <c r="I34" s="233">
        <f>SUM(I33)</f>
        <v>771147.86</v>
      </c>
      <c r="J34" s="143"/>
      <c r="K34" s="58"/>
      <c r="L34" s="194"/>
      <c r="M34" s="301"/>
      <c r="N34" s="175"/>
    </row>
    <row r="35" spans="2:14" x14ac:dyDescent="0.3">
      <c r="B35" s="288" t="s">
        <v>64</v>
      </c>
      <c r="C35" s="104"/>
      <c r="D35" s="137"/>
      <c r="E35" s="138"/>
      <c r="F35" s="138"/>
      <c r="G35" s="106"/>
      <c r="H35" s="99"/>
      <c r="I35" s="104"/>
      <c r="J35" s="143"/>
      <c r="K35" s="58"/>
      <c r="L35" s="194"/>
      <c r="M35" s="301"/>
      <c r="N35" s="58"/>
    </row>
    <row r="36" spans="2:14" x14ac:dyDescent="0.3">
      <c r="B36" s="99">
        <v>44804</v>
      </c>
      <c r="C36" s="104">
        <v>771147.86</v>
      </c>
      <c r="D36" s="137"/>
      <c r="E36" s="138"/>
      <c r="F36" s="138"/>
      <c r="G36" s="106">
        <v>0</v>
      </c>
      <c r="H36" s="99">
        <v>44804</v>
      </c>
      <c r="I36" s="104">
        <v>771147.86</v>
      </c>
      <c r="J36" s="143" t="str">
        <f>J33</f>
        <v>40-6769965-2</v>
      </c>
      <c r="K36" s="58" t="s">
        <v>52</v>
      </c>
      <c r="L36" s="194" t="s">
        <v>72</v>
      </c>
      <c r="M36" s="300">
        <v>44804</v>
      </c>
      <c r="N36" s="58"/>
    </row>
    <row r="37" spans="2:14" x14ac:dyDescent="0.3">
      <c r="B37" s="216" t="s">
        <v>43</v>
      </c>
      <c r="C37" s="215">
        <f>SUM(C36)</f>
        <v>771147.86</v>
      </c>
      <c r="D37" s="263">
        <v>0</v>
      </c>
      <c r="E37" s="264">
        <v>0</v>
      </c>
      <c r="F37" s="264">
        <v>0</v>
      </c>
      <c r="G37" s="290">
        <f>D37+E37+F37</f>
        <v>0</v>
      </c>
      <c r="H37" s="216"/>
      <c r="I37" s="215">
        <v>771147.86</v>
      </c>
      <c r="J37" s="286"/>
      <c r="K37" s="80"/>
      <c r="L37" s="196"/>
      <c r="M37" s="302"/>
      <c r="N37" s="80"/>
    </row>
    <row r="38" spans="2:14" ht="15" customHeight="1" x14ac:dyDescent="0.3">
      <c r="B38" s="287" t="s">
        <v>75</v>
      </c>
      <c r="C38" s="253"/>
      <c r="D38" s="147"/>
      <c r="E38" s="256"/>
      <c r="F38" s="256"/>
      <c r="G38" s="284"/>
      <c r="H38" s="159"/>
      <c r="I38" s="253"/>
      <c r="J38" s="285"/>
      <c r="K38" s="162"/>
      <c r="L38" s="198"/>
      <c r="M38" s="299"/>
      <c r="N38" s="162"/>
    </row>
    <row r="39" spans="2:14" ht="15" customHeight="1" x14ac:dyDescent="0.3">
      <c r="B39" s="99">
        <v>44834</v>
      </c>
      <c r="C39" s="104">
        <v>771147.86</v>
      </c>
      <c r="D39" s="137"/>
      <c r="E39" s="138"/>
      <c r="F39" s="138"/>
      <c r="G39" s="106"/>
      <c r="H39" s="99">
        <v>44834</v>
      </c>
      <c r="I39" s="104">
        <v>771147.86</v>
      </c>
      <c r="J39" s="143" t="str">
        <f>J36</f>
        <v>40-6769965-2</v>
      </c>
      <c r="K39" s="58" t="s">
        <v>52</v>
      </c>
      <c r="L39" s="194" t="s">
        <v>74</v>
      </c>
      <c r="M39" s="302">
        <v>44834</v>
      </c>
      <c r="N39" s="58"/>
    </row>
    <row r="40" spans="2:14" ht="15" customHeight="1" x14ac:dyDescent="0.3">
      <c r="B40" s="216" t="s">
        <v>43</v>
      </c>
      <c r="C40" s="215">
        <f>SUM(C39)</f>
        <v>771147.86</v>
      </c>
      <c r="D40" s="263">
        <v>0</v>
      </c>
      <c r="E40" s="264">
        <v>0</v>
      </c>
      <c r="F40" s="264">
        <v>0</v>
      </c>
      <c r="G40" s="290">
        <f>D40+E40+F40</f>
        <v>0</v>
      </c>
      <c r="H40" s="216"/>
      <c r="I40" s="215">
        <f>SUM(I39)</f>
        <v>771147.86</v>
      </c>
      <c r="J40" s="286"/>
      <c r="K40" s="80"/>
      <c r="L40" s="196"/>
      <c r="M40" s="302"/>
      <c r="N40" s="80"/>
    </row>
    <row r="41" spans="2:14" ht="15" customHeight="1" x14ac:dyDescent="0.3">
      <c r="B41" s="287" t="s">
        <v>76</v>
      </c>
      <c r="C41" s="253"/>
      <c r="D41" s="147"/>
      <c r="E41" s="256"/>
      <c r="F41" s="256"/>
      <c r="G41" s="284"/>
      <c r="H41" s="159"/>
      <c r="I41" s="253"/>
      <c r="J41" s="285"/>
      <c r="K41" s="162"/>
      <c r="L41" s="198"/>
      <c r="M41" s="299"/>
      <c r="N41" s="162"/>
    </row>
    <row r="42" spans="2:14" x14ac:dyDescent="0.3">
      <c r="B42" s="99">
        <v>44864</v>
      </c>
      <c r="C42" s="104">
        <v>771147.86</v>
      </c>
      <c r="D42" s="137"/>
      <c r="E42" s="138"/>
      <c r="F42" s="138"/>
      <c r="G42" s="106"/>
      <c r="H42" s="99">
        <v>44864</v>
      </c>
      <c r="I42" s="138">
        <v>771147.86</v>
      </c>
      <c r="J42" s="143" t="str">
        <f>J39</f>
        <v>40-6769965-2</v>
      </c>
      <c r="K42" s="58" t="s">
        <v>52</v>
      </c>
      <c r="L42" s="194" t="s">
        <v>78</v>
      </c>
      <c r="M42" s="301">
        <v>44864</v>
      </c>
      <c r="N42" s="58"/>
    </row>
    <row r="43" spans="2:14" x14ac:dyDescent="0.3">
      <c r="B43" s="216" t="s">
        <v>43</v>
      </c>
      <c r="C43" s="215">
        <f>SUM(C42)</f>
        <v>771147.86</v>
      </c>
      <c r="D43" s="263">
        <v>0</v>
      </c>
      <c r="E43" s="264">
        <v>0</v>
      </c>
      <c r="F43" s="264">
        <v>0</v>
      </c>
      <c r="G43" s="290">
        <f>D43+E43+F43</f>
        <v>0</v>
      </c>
      <c r="H43" s="216"/>
      <c r="I43" s="215">
        <f>SUM(I42)</f>
        <v>771147.86</v>
      </c>
      <c r="J43" s="303"/>
      <c r="K43" s="230"/>
      <c r="L43" s="200"/>
      <c r="M43" s="302"/>
      <c r="N43" s="80"/>
    </row>
    <row r="44" spans="2:14" ht="14.4" thickBot="1" x14ac:dyDescent="0.35">
      <c r="B44" s="366" t="s">
        <v>69</v>
      </c>
      <c r="C44" s="367"/>
      <c r="D44" s="368"/>
      <c r="E44" s="369"/>
      <c r="F44" s="369"/>
      <c r="G44" s="370"/>
      <c r="H44" s="371"/>
      <c r="I44" s="367"/>
      <c r="J44" s="372"/>
      <c r="K44" s="373"/>
      <c r="L44" s="374"/>
      <c r="M44" s="375"/>
      <c r="N44" s="376"/>
    </row>
    <row r="45" spans="2:14" x14ac:dyDescent="0.3">
      <c r="B45" s="159">
        <v>44895</v>
      </c>
      <c r="C45" s="253">
        <v>771147.86</v>
      </c>
      <c r="D45" s="147"/>
      <c r="E45" s="256"/>
      <c r="F45" s="256"/>
      <c r="G45" s="284"/>
      <c r="H45" s="159">
        <v>44895</v>
      </c>
      <c r="I45" s="253">
        <v>771147.86</v>
      </c>
      <c r="J45" s="285" t="s">
        <v>56</v>
      </c>
      <c r="K45" s="162" t="s">
        <v>52</v>
      </c>
      <c r="L45" s="198" t="s">
        <v>79</v>
      </c>
      <c r="M45" s="299">
        <v>44895</v>
      </c>
      <c r="N45" s="162"/>
    </row>
    <row r="46" spans="2:14" x14ac:dyDescent="0.3">
      <c r="B46" s="267" t="s">
        <v>43</v>
      </c>
      <c r="C46" s="233">
        <f>SUM(C45)</f>
        <v>771147.86</v>
      </c>
      <c r="D46" s="260">
        <v>0</v>
      </c>
      <c r="E46" s="261">
        <v>0</v>
      </c>
      <c r="F46" s="261">
        <v>0</v>
      </c>
      <c r="G46" s="289">
        <f>D46+E46+F46</f>
        <v>0</v>
      </c>
      <c r="H46" s="267"/>
      <c r="I46" s="233">
        <f>SUM(I45)</f>
        <v>771147.86</v>
      </c>
      <c r="J46" s="143"/>
      <c r="K46" s="58"/>
      <c r="L46" s="210"/>
      <c r="M46" s="301"/>
      <c r="N46" s="58"/>
    </row>
    <row r="47" spans="2:14" x14ac:dyDescent="0.3">
      <c r="B47" s="288" t="s">
        <v>77</v>
      </c>
      <c r="C47" s="233"/>
      <c r="D47" s="260"/>
      <c r="E47" s="261"/>
      <c r="F47" s="261"/>
      <c r="G47" s="289"/>
      <c r="H47" s="267"/>
      <c r="I47" s="233"/>
      <c r="J47" s="143"/>
      <c r="K47" s="58"/>
      <c r="L47" s="194"/>
      <c r="M47" s="301"/>
      <c r="N47" s="58"/>
    </row>
    <row r="48" spans="2:14" x14ac:dyDescent="0.3">
      <c r="B48" s="99">
        <v>44910</v>
      </c>
      <c r="C48" s="104">
        <v>771147.86</v>
      </c>
      <c r="D48" s="137"/>
      <c r="E48" s="138"/>
      <c r="F48" s="138"/>
      <c r="G48" s="106"/>
      <c r="H48" s="99">
        <v>44910</v>
      </c>
      <c r="I48" s="104">
        <v>771147.86</v>
      </c>
      <c r="J48" s="143" t="str">
        <f>J45</f>
        <v>40-6769965-2</v>
      </c>
      <c r="K48" s="58" t="s">
        <v>52</v>
      </c>
      <c r="L48" s="194" t="s">
        <v>80</v>
      </c>
      <c r="M48" s="301">
        <v>44910</v>
      </c>
      <c r="N48" s="58"/>
    </row>
    <row r="49" spans="2:14" x14ac:dyDescent="0.3">
      <c r="B49" s="267" t="s">
        <v>43</v>
      </c>
      <c r="C49" s="233">
        <f>SUM(C48)</f>
        <v>771147.86</v>
      </c>
      <c r="D49" s="260">
        <v>0</v>
      </c>
      <c r="E49" s="261">
        <v>0</v>
      </c>
      <c r="F49" s="261">
        <v>0</v>
      </c>
      <c r="G49" s="289">
        <f>D49+E49+F49</f>
        <v>0</v>
      </c>
      <c r="H49" s="267"/>
      <c r="I49" s="233">
        <f>SUM(I48)</f>
        <v>771147.86</v>
      </c>
      <c r="J49" s="143"/>
      <c r="K49" s="58"/>
      <c r="L49" s="194"/>
      <c r="M49" s="301"/>
      <c r="N49" s="58"/>
    </row>
    <row r="50" spans="2:14" x14ac:dyDescent="0.3">
      <c r="B50" s="109"/>
      <c r="C50" s="110"/>
      <c r="D50" s="138"/>
      <c r="E50" s="138"/>
      <c r="F50" s="138"/>
      <c r="G50" s="110"/>
      <c r="H50" s="78"/>
      <c r="I50" s="110"/>
      <c r="J50" s="79"/>
      <c r="K50" s="80"/>
      <c r="L50" s="196"/>
      <c r="M50" s="190"/>
      <c r="N50" s="58"/>
    </row>
    <row r="51" spans="2:14" ht="14.4" thickBot="1" x14ac:dyDescent="0.35">
      <c r="B51" s="95" t="s">
        <v>38</v>
      </c>
      <c r="C51" s="117">
        <f>C13+C16+C19+C22+C28+C34+C37+C40+C43+C46+C49+C31</f>
        <v>9253774.3500000015</v>
      </c>
      <c r="D51" s="117">
        <f>D13+D16+D19+D22+D28+D50</f>
        <v>0</v>
      </c>
      <c r="E51" s="117">
        <f>E13+E16+E19+E22+E28+E50</f>
        <v>0</v>
      </c>
      <c r="F51" s="117">
        <f>F13+F16+F19+F22+F28+F50</f>
        <v>0</v>
      </c>
      <c r="G51" s="117">
        <f>G13+G16+G19+G22+G28+G50</f>
        <v>0</v>
      </c>
      <c r="H51" s="114"/>
      <c r="I51" s="117">
        <f>I13+I16+I19+I22+I28+I31+I34+I37+I40+I43+I46+I49</f>
        <v>9253774.3500000015</v>
      </c>
      <c r="J51" s="115"/>
      <c r="K51" s="114"/>
      <c r="L51" s="114"/>
      <c r="M51" s="114"/>
      <c r="N51" s="10"/>
    </row>
    <row r="52" spans="2:14" x14ac:dyDescent="0.3">
      <c r="C52" s="118"/>
      <c r="H52" s="9"/>
      <c r="N52" s="10"/>
    </row>
    <row r="53" spans="2:14" x14ac:dyDescent="0.3">
      <c r="B53" s="10"/>
      <c r="C53" s="11"/>
      <c r="D53" s="11"/>
      <c r="E53" s="11"/>
      <c r="F53" s="11"/>
      <c r="G53" s="11"/>
      <c r="H53" s="11"/>
      <c r="I53" s="11"/>
      <c r="J53" s="11"/>
      <c r="K53" s="12"/>
      <c r="L53" s="13"/>
      <c r="M53" s="14"/>
      <c r="N53" s="10"/>
    </row>
    <row r="54" spans="2:14" x14ac:dyDescent="0.3">
      <c r="B54" s="10"/>
      <c r="C54" s="11"/>
      <c r="D54" s="11"/>
      <c r="E54" s="11"/>
      <c r="F54" s="11"/>
      <c r="G54" s="11"/>
      <c r="H54" s="11"/>
      <c r="I54" s="11"/>
      <c r="J54" s="11"/>
      <c r="K54" s="12"/>
      <c r="L54" s="13"/>
      <c r="M54" s="14"/>
      <c r="N54" s="10"/>
    </row>
    <row r="55" spans="2:14" x14ac:dyDescent="0.3">
      <c r="B55" s="10"/>
      <c r="C55" s="11"/>
      <c r="D55" s="11"/>
      <c r="E55" s="11"/>
      <c r="F55" s="11"/>
      <c r="G55" s="11"/>
      <c r="H55" s="11"/>
      <c r="I55" s="11"/>
      <c r="J55" s="11"/>
      <c r="K55" s="12"/>
      <c r="L55" s="13"/>
      <c r="M55" s="14"/>
      <c r="N55" s="10"/>
    </row>
    <row r="56" spans="2:14" x14ac:dyDescent="0.3">
      <c r="B56" s="10"/>
      <c r="C56" s="11"/>
      <c r="D56" s="11"/>
      <c r="E56" s="11"/>
      <c r="F56" s="11"/>
      <c r="G56" s="11"/>
      <c r="H56" s="11"/>
      <c r="I56" s="11"/>
      <c r="J56" s="11"/>
      <c r="K56" s="12"/>
      <c r="L56" s="13"/>
      <c r="M56" s="14"/>
      <c r="N56" s="10"/>
    </row>
    <row r="57" spans="2:14" x14ac:dyDescent="0.3">
      <c r="B57" s="10"/>
      <c r="C57" s="11"/>
      <c r="D57" s="11"/>
      <c r="E57" s="11"/>
      <c r="F57" s="11"/>
      <c r="G57" s="11"/>
      <c r="H57" s="11"/>
      <c r="I57" s="11"/>
      <c r="J57" s="11"/>
      <c r="K57" s="12"/>
      <c r="L57" s="13"/>
      <c r="M57" s="14"/>
      <c r="N57" s="10"/>
    </row>
    <row r="58" spans="2:14" x14ac:dyDescent="0.3">
      <c r="B58" s="10"/>
      <c r="C58" s="11"/>
      <c r="D58" s="11"/>
      <c r="E58" s="11"/>
      <c r="F58" s="11"/>
      <c r="G58" s="11"/>
      <c r="H58" s="11"/>
      <c r="I58" s="11"/>
      <c r="J58" s="11"/>
      <c r="K58" s="12"/>
      <c r="L58" s="13"/>
      <c r="M58" s="14"/>
    </row>
    <row r="59" spans="2:14" x14ac:dyDescent="0.3"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3"/>
      <c r="M59" s="14"/>
    </row>
    <row r="60" spans="2:14" x14ac:dyDescent="0.3"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3"/>
      <c r="M60" s="14"/>
    </row>
    <row r="64" spans="2:14" x14ac:dyDescent="0.3">
      <c r="B64" s="15"/>
    </row>
    <row r="65" spans="2:2" x14ac:dyDescent="0.3">
      <c r="B65" s="16"/>
    </row>
  </sheetData>
  <mergeCells count="14">
    <mergeCell ref="N8:N9"/>
    <mergeCell ref="B8:B9"/>
    <mergeCell ref="C8:C9"/>
    <mergeCell ref="D8:G8"/>
    <mergeCell ref="H8:I8"/>
    <mergeCell ref="J8:K8"/>
    <mergeCell ref="L8:M8"/>
    <mergeCell ref="K1:L1"/>
    <mergeCell ref="B2:N2"/>
    <mergeCell ref="J7:K7"/>
    <mergeCell ref="L7:M7"/>
    <mergeCell ref="B4:L4"/>
    <mergeCell ref="B5:N5"/>
    <mergeCell ref="B3:N3"/>
  </mergeCells>
  <pageMargins left="0.59055118110236227" right="0.23622047244094491" top="0.59055118110236227" bottom="0.74803149606299213" header="0.31496062992125984" footer="0.31496062992125984"/>
  <pageSetup scale="70" fitToHeight="2" orientation="landscape" r:id="rId1"/>
  <headerFooter>
    <oddFooter>&amp;C&amp;P de &amp;N</oddFooter>
  </headerFooter>
  <rowBreaks count="1" manualBreakCount="1">
    <brk id="44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55"/>
  <sheetViews>
    <sheetView showGridLines="0" view="pageBreakPreview" topLeftCell="B1" zoomScaleNormal="100" zoomScaleSheetLayoutView="100" workbookViewId="0">
      <pane ySplit="9" topLeftCell="A34" activePane="bottomLeft" state="frozen"/>
      <selection activeCell="C31" sqref="C31"/>
      <selection pane="bottomLeft" activeCell="H41" sqref="H41"/>
    </sheetView>
  </sheetViews>
  <sheetFormatPr baseColWidth="10" defaultColWidth="11.44140625" defaultRowHeight="13.8" x14ac:dyDescent="0.3"/>
  <cols>
    <col min="1" max="1" width="17.88671875" style="2" customWidth="1"/>
    <col min="2" max="2" width="11.44140625" style="2"/>
    <col min="3" max="3" width="13.33203125" style="2" bestFit="1" customWidth="1"/>
    <col min="4" max="4" width="11.44140625" style="2"/>
    <col min="5" max="5" width="16" style="2" customWidth="1"/>
    <col min="6" max="6" width="12.109375" style="2" customWidth="1"/>
    <col min="7" max="7" width="11.44140625" style="250"/>
    <col min="8" max="8" width="11.44140625" style="2"/>
    <col min="9" max="9" width="14.5546875" style="2" customWidth="1"/>
    <col min="10" max="10" width="15.88671875" style="2" bestFit="1" customWidth="1"/>
    <col min="11" max="11" width="13.109375" style="2" customWidth="1"/>
    <col min="12" max="13" width="11.44140625" style="2"/>
    <col min="14" max="14" width="12.44140625" style="2" customWidth="1"/>
    <col min="15" max="16384" width="11.44140625" style="2"/>
  </cols>
  <sheetData>
    <row r="1" spans="2:14" ht="18" customHeight="1" x14ac:dyDescent="0.3">
      <c r="B1" s="19"/>
      <c r="C1" s="19"/>
      <c r="D1" s="19"/>
      <c r="E1" s="19"/>
      <c r="F1" s="19"/>
      <c r="G1" s="238"/>
      <c r="H1" s="20"/>
      <c r="I1" s="20"/>
      <c r="J1" s="20"/>
      <c r="K1" s="320" t="s">
        <v>86</v>
      </c>
      <c r="L1" s="320"/>
    </row>
    <row r="2" spans="2:14" ht="14.4" x14ac:dyDescent="0.3">
      <c r="B2" s="320" t="s">
        <v>40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2:14" ht="29.25" customHeight="1" x14ac:dyDescent="0.3">
      <c r="B3" s="323" t="s">
        <v>39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2:14" ht="14.4" x14ac:dyDescent="0.3">
      <c r="B4" s="324" t="s">
        <v>85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97"/>
      <c r="N4" s="98"/>
    </row>
    <row r="5" spans="2:14" ht="14.25" customHeight="1" x14ac:dyDescent="0.3">
      <c r="B5" s="325" t="s">
        <v>50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17"/>
      <c r="N5" s="18"/>
    </row>
    <row r="6" spans="2:14" x14ac:dyDescent="0.3">
      <c r="B6" s="4"/>
      <c r="C6" s="4"/>
      <c r="D6" s="5"/>
      <c r="E6" s="5"/>
      <c r="F6" s="5"/>
      <c r="G6" s="239"/>
      <c r="H6" s="6"/>
      <c r="I6" s="6"/>
      <c r="J6" s="6"/>
      <c r="K6" s="7"/>
      <c r="L6" s="8"/>
      <c r="M6" s="3"/>
      <c r="N6" s="4"/>
    </row>
    <row r="7" spans="2:14" ht="14.4" thickBot="1" x14ac:dyDescent="0.35">
      <c r="B7" s="96" t="s">
        <v>0</v>
      </c>
      <c r="C7" s="96" t="s">
        <v>4</v>
      </c>
      <c r="D7" s="96" t="s">
        <v>1</v>
      </c>
      <c r="E7" s="96" t="s">
        <v>2</v>
      </c>
      <c r="F7" s="96" t="s">
        <v>5</v>
      </c>
      <c r="G7" s="240" t="s">
        <v>6</v>
      </c>
      <c r="H7" s="96" t="s">
        <v>7</v>
      </c>
      <c r="I7" s="96" t="s">
        <v>8</v>
      </c>
      <c r="J7" s="321" t="s">
        <v>10</v>
      </c>
      <c r="K7" s="321"/>
      <c r="L7" s="321" t="s">
        <v>11</v>
      </c>
      <c r="M7" s="321"/>
      <c r="N7" s="96" t="s">
        <v>12</v>
      </c>
    </row>
    <row r="8" spans="2:14" ht="15.75" customHeight="1" x14ac:dyDescent="0.3">
      <c r="B8" s="328" t="s">
        <v>13</v>
      </c>
      <c r="C8" s="328" t="s">
        <v>14</v>
      </c>
      <c r="D8" s="330" t="s">
        <v>9</v>
      </c>
      <c r="E8" s="331"/>
      <c r="F8" s="331"/>
      <c r="G8" s="332"/>
      <c r="H8" s="333" t="s">
        <v>15</v>
      </c>
      <c r="I8" s="334"/>
      <c r="J8" s="335" t="s">
        <v>16</v>
      </c>
      <c r="K8" s="336"/>
      <c r="L8" s="326" t="s">
        <v>17</v>
      </c>
      <c r="M8" s="327"/>
      <c r="N8" s="328" t="s">
        <v>18</v>
      </c>
    </row>
    <row r="9" spans="2:14" ht="27" customHeight="1" thickBot="1" x14ac:dyDescent="0.35">
      <c r="B9" s="329"/>
      <c r="C9" s="329"/>
      <c r="D9" s="21" t="s">
        <v>3</v>
      </c>
      <c r="E9" s="21" t="s">
        <v>19</v>
      </c>
      <c r="F9" s="21" t="s">
        <v>47</v>
      </c>
      <c r="G9" s="22" t="s">
        <v>20</v>
      </c>
      <c r="H9" s="23" t="s">
        <v>13</v>
      </c>
      <c r="I9" s="24" t="s">
        <v>21</v>
      </c>
      <c r="J9" s="23" t="s">
        <v>22</v>
      </c>
      <c r="K9" s="25" t="s">
        <v>23</v>
      </c>
      <c r="L9" s="26" t="s">
        <v>24</v>
      </c>
      <c r="M9" s="27" t="s">
        <v>13</v>
      </c>
      <c r="N9" s="329"/>
    </row>
    <row r="10" spans="2:14" ht="21" customHeight="1" thickBot="1" x14ac:dyDescent="0.35">
      <c r="B10" s="41" t="s">
        <v>26</v>
      </c>
      <c r="C10" s="42" t="s">
        <v>27</v>
      </c>
      <c r="D10" s="43" t="s">
        <v>28</v>
      </c>
      <c r="E10" s="44" t="s">
        <v>29</v>
      </c>
      <c r="F10" s="45" t="s">
        <v>30</v>
      </c>
      <c r="G10" s="242" t="s">
        <v>31</v>
      </c>
      <c r="H10" s="47"/>
      <c r="I10" s="48" t="s">
        <v>32</v>
      </c>
      <c r="J10" s="49"/>
      <c r="K10" s="50"/>
      <c r="L10" s="51"/>
      <c r="M10" s="52"/>
      <c r="N10" s="53"/>
    </row>
    <row r="11" spans="2:14" ht="15" customHeight="1" x14ac:dyDescent="0.3">
      <c r="B11" s="29" t="s">
        <v>25</v>
      </c>
      <c r="C11" s="30"/>
      <c r="D11" s="28"/>
      <c r="E11" s="31"/>
      <c r="F11" s="32"/>
      <c r="G11" s="243"/>
      <c r="H11" s="34"/>
      <c r="I11" s="35"/>
      <c r="J11" s="36"/>
      <c r="K11" s="37"/>
      <c r="L11" s="38"/>
      <c r="M11" s="39"/>
      <c r="N11" s="40"/>
    </row>
    <row r="12" spans="2:14" ht="14.25" customHeight="1" x14ac:dyDescent="0.3">
      <c r="B12" s="99"/>
      <c r="C12" s="104"/>
      <c r="D12" s="54"/>
      <c r="E12" s="55"/>
      <c r="F12" s="55"/>
      <c r="G12" s="244">
        <f t="shared" ref="G12" si="0">D12+E12+F12</f>
        <v>0</v>
      </c>
      <c r="H12" s="99"/>
      <c r="I12" s="104"/>
      <c r="J12" s="101"/>
      <c r="K12" s="58"/>
      <c r="L12" s="59"/>
      <c r="M12" s="60"/>
      <c r="N12" s="61"/>
    </row>
    <row r="13" spans="2:14" ht="17.25" customHeight="1" x14ac:dyDescent="0.3">
      <c r="B13" s="102" t="s">
        <v>43</v>
      </c>
      <c r="C13" s="104">
        <f>SUM(C12:C12)</f>
        <v>0</v>
      </c>
      <c r="D13" s="104">
        <f>SUM(D12:D12)</f>
        <v>0</v>
      </c>
      <c r="E13" s="104">
        <f>SUM(E12:E12)</f>
        <v>0</v>
      </c>
      <c r="F13" s="104">
        <f>SUM(F12:F12)</f>
        <v>0</v>
      </c>
      <c r="G13" s="245">
        <f>SUM(G12:G12)</f>
        <v>0</v>
      </c>
      <c r="H13" s="56"/>
      <c r="I13" s="104">
        <f>SUM(I12:I12)</f>
        <v>0</v>
      </c>
      <c r="J13" s="57"/>
      <c r="K13" s="58"/>
      <c r="L13" s="59"/>
      <c r="M13" s="60"/>
      <c r="N13" s="61"/>
    </row>
    <row r="14" spans="2:14" ht="18" customHeight="1" x14ac:dyDescent="0.3">
      <c r="B14" s="62" t="s">
        <v>33</v>
      </c>
      <c r="C14" s="63"/>
      <c r="D14" s="64"/>
      <c r="E14" s="65"/>
      <c r="F14" s="65"/>
      <c r="G14" s="246"/>
      <c r="H14" s="67"/>
      <c r="I14" s="63"/>
      <c r="J14" s="68"/>
      <c r="K14" s="69"/>
      <c r="L14" s="70"/>
      <c r="M14" s="71"/>
      <c r="N14" s="72"/>
    </row>
    <row r="15" spans="2:14" ht="21" customHeight="1" x14ac:dyDescent="0.3">
      <c r="B15" s="103">
        <v>44593</v>
      </c>
      <c r="C15" s="107">
        <v>5401469.9000000004</v>
      </c>
      <c r="D15" s="73"/>
      <c r="E15" s="74"/>
      <c r="F15" s="74"/>
      <c r="G15" s="244">
        <f t="shared" ref="G15:G16" si="1">D15+E15+F15</f>
        <v>0</v>
      </c>
      <c r="H15" s="103">
        <v>44593</v>
      </c>
      <c r="I15" s="107">
        <v>5401469.9000000004</v>
      </c>
      <c r="J15" s="120" t="s">
        <v>62</v>
      </c>
      <c r="K15" s="58" t="s">
        <v>61</v>
      </c>
      <c r="L15" s="59" t="s">
        <v>42</v>
      </c>
      <c r="M15" s="103">
        <v>44593</v>
      </c>
      <c r="N15" s="77"/>
    </row>
    <row r="16" spans="2:14" ht="21" customHeight="1" x14ac:dyDescent="0.3">
      <c r="B16" s="103">
        <v>44620</v>
      </c>
      <c r="C16" s="104">
        <v>5401469.9000000004</v>
      </c>
      <c r="D16" s="121"/>
      <c r="E16" s="122"/>
      <c r="F16" s="122"/>
      <c r="G16" s="244">
        <f t="shared" si="1"/>
        <v>0</v>
      </c>
      <c r="H16" s="103">
        <v>44620</v>
      </c>
      <c r="I16" s="104">
        <v>5401469.9000000004</v>
      </c>
      <c r="J16" s="120" t="s">
        <v>62</v>
      </c>
      <c r="K16" s="58" t="s">
        <v>61</v>
      </c>
      <c r="L16" s="59" t="s">
        <v>45</v>
      </c>
      <c r="M16" s="103">
        <v>44620</v>
      </c>
      <c r="N16" s="61"/>
    </row>
    <row r="17" spans="2:14" ht="21" customHeight="1" x14ac:dyDescent="0.3">
      <c r="B17" s="109" t="s">
        <v>43</v>
      </c>
      <c r="C17" s="110">
        <f>SUM(C15:C16)</f>
        <v>10802939.800000001</v>
      </c>
      <c r="D17" s="110">
        <f>SUM(D15:D15)</f>
        <v>0</v>
      </c>
      <c r="E17" s="110">
        <f>SUM(E15:E15)</f>
        <v>0</v>
      </c>
      <c r="F17" s="110">
        <f>SUM(F15:F15)</f>
        <v>0</v>
      </c>
      <c r="G17" s="247">
        <f>SUM(G15:G15)</f>
        <v>0</v>
      </c>
      <c r="H17" s="78"/>
      <c r="I17" s="110">
        <f>SUM(I15:I16)</f>
        <v>10802939.800000001</v>
      </c>
      <c r="J17" s="79"/>
      <c r="K17" s="80"/>
      <c r="L17" s="81"/>
      <c r="M17" s="82"/>
      <c r="N17" s="83"/>
    </row>
    <row r="18" spans="2:14" ht="21" customHeight="1" x14ac:dyDescent="0.3">
      <c r="B18" s="84" t="s">
        <v>34</v>
      </c>
      <c r="C18" s="85"/>
      <c r="D18" s="86"/>
      <c r="E18" s="87"/>
      <c r="F18" s="87"/>
      <c r="G18" s="248"/>
      <c r="H18" s="89"/>
      <c r="I18" s="85"/>
      <c r="J18" s="90"/>
      <c r="K18" s="91"/>
      <c r="L18" s="92"/>
      <c r="M18" s="93"/>
      <c r="N18" s="94"/>
    </row>
    <row r="19" spans="2:14" ht="21" customHeight="1" x14ac:dyDescent="0.3">
      <c r="B19" s="103">
        <v>44651</v>
      </c>
      <c r="C19" s="107">
        <v>5401469.9000000004</v>
      </c>
      <c r="D19" s="111"/>
      <c r="E19" s="112"/>
      <c r="F19" s="112"/>
      <c r="G19" s="244">
        <f t="shared" ref="G19" si="2">D19+E19+F19</f>
        <v>0</v>
      </c>
      <c r="H19" s="103">
        <v>44651</v>
      </c>
      <c r="I19" s="107">
        <v>5401469.9000000004</v>
      </c>
      <c r="J19" s="120" t="s">
        <v>62</v>
      </c>
      <c r="K19" s="58" t="s">
        <v>61</v>
      </c>
      <c r="L19" s="59" t="s">
        <v>49</v>
      </c>
      <c r="M19" s="103">
        <v>44651</v>
      </c>
      <c r="N19" s="77"/>
    </row>
    <row r="20" spans="2:14" ht="21" customHeight="1" x14ac:dyDescent="0.3">
      <c r="B20" s="109" t="s">
        <v>43</v>
      </c>
      <c r="C20" s="104">
        <f>SUM(C19:C19)</f>
        <v>5401469.9000000004</v>
      </c>
      <c r="D20" s="104">
        <f>SUM(D19:D19)</f>
        <v>0</v>
      </c>
      <c r="E20" s="104">
        <f>SUM(E19:E19)</f>
        <v>0</v>
      </c>
      <c r="F20" s="104">
        <f>SUM(F19:F19)</f>
        <v>0</v>
      </c>
      <c r="G20" s="245">
        <f>SUM(G19:G19)</f>
        <v>0</v>
      </c>
      <c r="H20" s="56"/>
      <c r="I20" s="104">
        <f>SUM(I19:I19)</f>
        <v>5401469.9000000004</v>
      </c>
      <c r="J20" s="57"/>
      <c r="K20" s="58"/>
      <c r="L20" s="59"/>
      <c r="M20" s="60"/>
      <c r="N20" s="61"/>
    </row>
    <row r="21" spans="2:14" ht="21" customHeight="1" x14ac:dyDescent="0.3">
      <c r="B21" s="62" t="s">
        <v>35</v>
      </c>
      <c r="C21" s="63"/>
      <c r="D21" s="64"/>
      <c r="E21" s="65"/>
      <c r="F21" s="65"/>
      <c r="G21" s="246"/>
      <c r="H21" s="67"/>
      <c r="I21" s="63"/>
      <c r="J21" s="68"/>
      <c r="K21" s="69"/>
      <c r="L21" s="70"/>
      <c r="M21" s="71"/>
      <c r="N21" s="72"/>
    </row>
    <row r="22" spans="2:14" ht="21" customHeight="1" x14ac:dyDescent="0.3">
      <c r="B22" s="103">
        <v>44680</v>
      </c>
      <c r="C22" s="107">
        <v>5401469.9000000004</v>
      </c>
      <c r="D22" s="111"/>
      <c r="E22" s="112"/>
      <c r="F22" s="112"/>
      <c r="G22" s="244">
        <f t="shared" ref="G22" si="3">D22+E22+F22</f>
        <v>0</v>
      </c>
      <c r="H22" s="103">
        <v>44680</v>
      </c>
      <c r="I22" s="107">
        <v>5401469.9000000004</v>
      </c>
      <c r="J22" s="120" t="s">
        <v>62</v>
      </c>
      <c r="K22" s="58" t="s">
        <v>61</v>
      </c>
      <c r="L22" s="75" t="s">
        <v>51</v>
      </c>
      <c r="M22" s="103">
        <v>44680</v>
      </c>
      <c r="N22" s="77"/>
    </row>
    <row r="23" spans="2:14" ht="21" customHeight="1" x14ac:dyDescent="0.3">
      <c r="B23" s="109" t="s">
        <v>43</v>
      </c>
      <c r="C23" s="110">
        <f>SUM(C22:C22)</f>
        <v>5401469.9000000004</v>
      </c>
      <c r="D23" s="110">
        <f>SUM(D22:D22)</f>
        <v>0</v>
      </c>
      <c r="E23" s="110">
        <f>SUM(E22:E22)</f>
        <v>0</v>
      </c>
      <c r="F23" s="110">
        <f>SUM(F22:F22)</f>
        <v>0</v>
      </c>
      <c r="G23" s="247">
        <f>SUM(G22:G22)</f>
        <v>0</v>
      </c>
      <c r="H23" s="78"/>
      <c r="I23" s="110">
        <f>SUM(I22:I22)</f>
        <v>5401469.9000000004</v>
      </c>
      <c r="J23" s="79"/>
      <c r="K23" s="80"/>
      <c r="L23" s="81"/>
      <c r="M23" s="82"/>
      <c r="N23" s="83"/>
    </row>
    <row r="24" spans="2:14" ht="21" customHeight="1" x14ac:dyDescent="0.3">
      <c r="B24" s="84" t="s">
        <v>36</v>
      </c>
      <c r="C24" s="85"/>
      <c r="D24" s="86"/>
      <c r="E24" s="87"/>
      <c r="F24" s="87"/>
      <c r="G24" s="248"/>
      <c r="H24" s="89"/>
      <c r="I24" s="85"/>
      <c r="J24" s="90"/>
      <c r="K24" s="91"/>
      <c r="L24" s="92"/>
      <c r="M24" s="93"/>
      <c r="N24" s="94"/>
    </row>
    <row r="25" spans="2:14" ht="21" customHeight="1" x14ac:dyDescent="0.3">
      <c r="B25" s="103">
        <v>44712</v>
      </c>
      <c r="C25" s="107">
        <v>5401469.9000000004</v>
      </c>
      <c r="D25" s="111"/>
      <c r="E25" s="112"/>
      <c r="F25" s="112"/>
      <c r="G25" s="244">
        <f t="shared" ref="G25" si="4">D25+E25+F25</f>
        <v>0</v>
      </c>
      <c r="H25" s="103">
        <v>44712</v>
      </c>
      <c r="I25" s="107">
        <v>5401469.9000000004</v>
      </c>
      <c r="J25" s="120" t="s">
        <v>62</v>
      </c>
      <c r="K25" s="58" t="s">
        <v>61</v>
      </c>
      <c r="L25" s="75" t="s">
        <v>55</v>
      </c>
      <c r="M25" s="103">
        <v>44712</v>
      </c>
      <c r="N25" s="77"/>
    </row>
    <row r="26" spans="2:14" ht="21" customHeight="1" x14ac:dyDescent="0.3">
      <c r="B26" s="109" t="s">
        <v>43</v>
      </c>
      <c r="C26" s="104">
        <f>SUM(C25:C25)</f>
        <v>5401469.9000000004</v>
      </c>
      <c r="D26" s="104">
        <f>SUM(D25:D25)</f>
        <v>0</v>
      </c>
      <c r="E26" s="104">
        <f>SUM(E25:E25)</f>
        <v>0</v>
      </c>
      <c r="F26" s="104">
        <f>SUM(F25:F25)</f>
        <v>0</v>
      </c>
      <c r="G26" s="245">
        <f>SUM(G25:G25)</f>
        <v>0</v>
      </c>
      <c r="H26" s="56"/>
      <c r="I26" s="104">
        <f>SUM(I25:I25)</f>
        <v>5401469.9000000004</v>
      </c>
      <c r="J26" s="57"/>
      <c r="K26" s="58"/>
      <c r="L26" s="59"/>
      <c r="M26" s="60"/>
      <c r="N26" s="61"/>
    </row>
    <row r="27" spans="2:14" ht="17.25" customHeight="1" x14ac:dyDescent="0.3">
      <c r="B27" s="62" t="s">
        <v>37</v>
      </c>
      <c r="C27" s="63"/>
      <c r="D27" s="64"/>
      <c r="E27" s="65"/>
      <c r="F27" s="65"/>
      <c r="G27" s="246"/>
      <c r="H27" s="67"/>
      <c r="I27" s="63"/>
      <c r="J27" s="68"/>
      <c r="K27" s="69"/>
      <c r="L27" s="70"/>
      <c r="M27" s="71"/>
      <c r="N27" s="72"/>
    </row>
    <row r="28" spans="2:14" ht="21" customHeight="1" x14ac:dyDescent="0.3">
      <c r="B28" s="103">
        <v>44742</v>
      </c>
      <c r="C28" s="107">
        <v>5401469.9000000004</v>
      </c>
      <c r="D28" s="111"/>
      <c r="E28" s="112"/>
      <c r="F28" s="112"/>
      <c r="G28" s="244">
        <f t="shared" ref="G28" si="5">D28+E28+F28</f>
        <v>0</v>
      </c>
      <c r="H28" s="103">
        <v>44742</v>
      </c>
      <c r="I28" s="107">
        <v>5401469.9000000004</v>
      </c>
      <c r="J28" s="120" t="s">
        <v>62</v>
      </c>
      <c r="K28" s="58" t="s">
        <v>61</v>
      </c>
      <c r="L28" s="75" t="s">
        <v>57</v>
      </c>
      <c r="M28" s="103">
        <v>44742</v>
      </c>
      <c r="N28" s="77"/>
    </row>
    <row r="29" spans="2:14" ht="21" customHeight="1" x14ac:dyDescent="0.3">
      <c r="B29" s="267" t="s">
        <v>43</v>
      </c>
      <c r="C29" s="233">
        <f>SUM(C28)</f>
        <v>5401469.9000000004</v>
      </c>
      <c r="D29" s="260">
        <v>0</v>
      </c>
      <c r="E29" s="261">
        <v>0</v>
      </c>
      <c r="F29" s="261">
        <v>0</v>
      </c>
      <c r="G29" s="305">
        <f>D29+E29+F29</f>
        <v>0</v>
      </c>
      <c r="H29" s="267"/>
      <c r="I29" s="233">
        <f>SUM(I28)</f>
        <v>5401469.9000000004</v>
      </c>
      <c r="J29" s="120"/>
      <c r="K29" s="58"/>
      <c r="L29" s="59"/>
      <c r="M29" s="304"/>
      <c r="N29" s="61"/>
    </row>
    <row r="30" spans="2:14" ht="17.25" customHeight="1" x14ac:dyDescent="0.3">
      <c r="B30" s="314" t="s">
        <v>63</v>
      </c>
      <c r="C30" s="308"/>
      <c r="D30" s="309"/>
      <c r="E30" s="310"/>
      <c r="F30" s="310"/>
      <c r="G30" s="311"/>
      <c r="H30" s="307"/>
      <c r="I30" s="308"/>
      <c r="J30" s="312"/>
      <c r="K30" s="69"/>
      <c r="L30" s="70"/>
      <c r="M30" s="313"/>
      <c r="N30" s="72"/>
    </row>
    <row r="31" spans="2:14" x14ac:dyDescent="0.3">
      <c r="B31" s="99">
        <v>44771</v>
      </c>
      <c r="C31" s="104">
        <v>5401469.9000000004</v>
      </c>
      <c r="D31" s="137"/>
      <c r="E31" s="138"/>
      <c r="F31" s="138"/>
      <c r="G31" s="306"/>
      <c r="H31" s="99">
        <v>44771</v>
      </c>
      <c r="I31" s="104">
        <f>C31</f>
        <v>5401469.9000000004</v>
      </c>
      <c r="J31" s="120" t="str">
        <f>J28</f>
        <v>40-67699660</v>
      </c>
      <c r="K31" s="58" t="s">
        <v>52</v>
      </c>
      <c r="L31" s="59" t="s">
        <v>58</v>
      </c>
      <c r="M31" s="304">
        <v>44771</v>
      </c>
      <c r="N31" s="61"/>
    </row>
    <row r="32" spans="2:14" ht="18" customHeight="1" x14ac:dyDescent="0.3">
      <c r="B32" s="216" t="s">
        <v>43</v>
      </c>
      <c r="C32" s="215">
        <f>SUM(C31)</f>
        <v>5401469.9000000004</v>
      </c>
      <c r="D32" s="263">
        <v>0</v>
      </c>
      <c r="E32" s="264">
        <v>0</v>
      </c>
      <c r="F32" s="264">
        <v>0</v>
      </c>
      <c r="G32" s="319">
        <f>D32+E32+F32</f>
        <v>0</v>
      </c>
      <c r="H32" s="216"/>
      <c r="I32" s="215">
        <f>SUM(I31)</f>
        <v>5401469.9000000004</v>
      </c>
      <c r="J32" s="165"/>
      <c r="K32" s="80"/>
      <c r="L32" s="81"/>
      <c r="M32" s="316"/>
      <c r="N32" s="83"/>
    </row>
    <row r="33" spans="2:14" ht="16.5" customHeight="1" x14ac:dyDescent="0.3">
      <c r="B33" s="287" t="s">
        <v>64</v>
      </c>
      <c r="C33" s="253"/>
      <c r="D33" s="147"/>
      <c r="E33" s="256"/>
      <c r="F33" s="256"/>
      <c r="G33" s="315"/>
      <c r="H33" s="159"/>
      <c r="I33" s="253"/>
      <c r="J33" s="161"/>
      <c r="K33" s="162"/>
      <c r="L33" s="163"/>
      <c r="M33" s="149"/>
      <c r="N33" s="164"/>
    </row>
    <row r="34" spans="2:14" ht="15" customHeight="1" x14ac:dyDescent="0.3">
      <c r="B34" s="99">
        <v>44804</v>
      </c>
      <c r="C34" s="104">
        <v>5401469.9000000004</v>
      </c>
      <c r="D34" s="137"/>
      <c r="E34" s="138"/>
      <c r="F34" s="138"/>
      <c r="G34" s="306"/>
      <c r="H34" s="99">
        <v>44804</v>
      </c>
      <c r="I34" s="104">
        <v>5401469.9000000004</v>
      </c>
      <c r="J34" s="120" t="s">
        <v>81</v>
      </c>
      <c r="K34" s="58" t="str">
        <f>K31</f>
        <v>HSBC MEXICO</v>
      </c>
      <c r="L34" s="59" t="s">
        <v>59</v>
      </c>
      <c r="M34" s="304">
        <v>44804</v>
      </c>
      <c r="N34" s="61"/>
    </row>
    <row r="35" spans="2:14" ht="15" customHeight="1" x14ac:dyDescent="0.3">
      <c r="B35" s="267" t="s">
        <v>43</v>
      </c>
      <c r="C35" s="233">
        <f>SUM(C34)</f>
        <v>5401469.9000000004</v>
      </c>
      <c r="D35" s="260">
        <v>0</v>
      </c>
      <c r="E35" s="261">
        <v>0</v>
      </c>
      <c r="F35" s="261">
        <v>0</v>
      </c>
      <c r="G35" s="317">
        <f>D35+E35+F35</f>
        <v>0</v>
      </c>
      <c r="H35" s="267"/>
      <c r="I35" s="233">
        <f>SUM(I34)</f>
        <v>5401469.9000000004</v>
      </c>
      <c r="J35" s="120"/>
      <c r="K35" s="58"/>
      <c r="L35" s="59"/>
      <c r="M35" s="304"/>
      <c r="N35" s="61"/>
    </row>
    <row r="36" spans="2:14" ht="18.75" customHeight="1" x14ac:dyDescent="0.3">
      <c r="B36" s="288" t="s">
        <v>75</v>
      </c>
      <c r="C36" s="104"/>
      <c r="D36" s="137"/>
      <c r="E36" s="138"/>
      <c r="F36" s="138"/>
      <c r="G36" s="306"/>
      <c r="H36" s="99"/>
      <c r="I36" s="104"/>
      <c r="J36" s="120"/>
      <c r="K36" s="58"/>
      <c r="L36" s="59"/>
      <c r="M36" s="304"/>
      <c r="N36" s="61"/>
    </row>
    <row r="37" spans="2:14" ht="15" customHeight="1" x14ac:dyDescent="0.3">
      <c r="B37" s="99">
        <v>44834</v>
      </c>
      <c r="C37" s="104">
        <v>5401469.9000000004</v>
      </c>
      <c r="D37" s="137"/>
      <c r="E37" s="138"/>
      <c r="F37" s="138"/>
      <c r="G37" s="306"/>
      <c r="H37" s="99">
        <v>44834</v>
      </c>
      <c r="I37" s="104">
        <v>5401469.9000000004</v>
      </c>
      <c r="J37" s="120" t="s">
        <v>81</v>
      </c>
      <c r="K37" s="58" t="s">
        <v>52</v>
      </c>
      <c r="L37" s="59" t="s">
        <v>60</v>
      </c>
      <c r="M37" s="304">
        <v>44834</v>
      </c>
      <c r="N37" s="61"/>
    </row>
    <row r="38" spans="2:14" ht="14.4" thickBot="1" x14ac:dyDescent="0.35">
      <c r="B38" s="356" t="s">
        <v>43</v>
      </c>
      <c r="C38" s="357">
        <f>SUM(C37)</f>
        <v>5401469.9000000004</v>
      </c>
      <c r="D38" s="358">
        <v>0</v>
      </c>
      <c r="E38" s="359">
        <v>0</v>
      </c>
      <c r="F38" s="359">
        <v>0</v>
      </c>
      <c r="G38" s="360">
        <f>D38+E38+F38</f>
        <v>0</v>
      </c>
      <c r="H38" s="356"/>
      <c r="I38" s="357">
        <f>SUM(I37)</f>
        <v>5401469.9000000004</v>
      </c>
      <c r="J38" s="361"/>
      <c r="K38" s="362"/>
      <c r="L38" s="363"/>
      <c r="M38" s="364"/>
      <c r="N38" s="365"/>
    </row>
    <row r="39" spans="2:14" ht="17.25" customHeight="1" x14ac:dyDescent="0.3">
      <c r="B39" s="287" t="s">
        <v>66</v>
      </c>
      <c r="C39" s="253"/>
      <c r="D39" s="147"/>
      <c r="E39" s="256"/>
      <c r="F39" s="256"/>
      <c r="G39" s="315"/>
      <c r="H39" s="159"/>
      <c r="I39" s="253"/>
      <c r="J39" s="161"/>
      <c r="K39" s="162"/>
      <c r="L39" s="163"/>
      <c r="M39" s="355"/>
      <c r="N39" s="164"/>
    </row>
    <row r="40" spans="2:14" ht="15.75" customHeight="1" x14ac:dyDescent="0.3">
      <c r="B40" s="99">
        <v>44865</v>
      </c>
      <c r="C40" s="104">
        <v>5401469.9000000004</v>
      </c>
      <c r="D40" s="137"/>
      <c r="E40" s="138"/>
      <c r="F40" s="138"/>
      <c r="G40" s="306"/>
      <c r="H40" s="99"/>
      <c r="I40" s="104">
        <v>5401469.9000000004</v>
      </c>
      <c r="J40" s="120" t="s">
        <v>81</v>
      </c>
      <c r="K40" s="58" t="s">
        <v>82</v>
      </c>
      <c r="L40" s="59" t="s">
        <v>68</v>
      </c>
      <c r="M40" s="304">
        <v>44865</v>
      </c>
      <c r="N40" s="61"/>
    </row>
    <row r="41" spans="2:14" ht="15" customHeight="1" x14ac:dyDescent="0.3">
      <c r="B41" s="267" t="s">
        <v>43</v>
      </c>
      <c r="C41" s="233">
        <f>SUM(C40)</f>
        <v>5401469.9000000004</v>
      </c>
      <c r="D41" s="260">
        <v>0</v>
      </c>
      <c r="E41" s="261">
        <v>0</v>
      </c>
      <c r="F41" s="261">
        <v>0</v>
      </c>
      <c r="G41" s="317">
        <f>D41+E41+F41</f>
        <v>0</v>
      </c>
      <c r="H41" s="267">
        <v>44865</v>
      </c>
      <c r="I41" s="233">
        <f>SUM(I40)</f>
        <v>5401469.9000000004</v>
      </c>
      <c r="J41" s="120"/>
      <c r="K41" s="58"/>
      <c r="L41" s="59"/>
      <c r="M41" s="304"/>
      <c r="N41" s="61"/>
    </row>
    <row r="42" spans="2:14" x14ac:dyDescent="0.3">
      <c r="B42" s="109"/>
      <c r="C42" s="215"/>
      <c r="D42" s="261"/>
      <c r="E42" s="261"/>
      <c r="F42" s="261"/>
      <c r="G42" s="318"/>
      <c r="H42" s="235"/>
      <c r="I42" s="215"/>
      <c r="J42" s="79"/>
      <c r="K42" s="80"/>
      <c r="L42" s="81"/>
      <c r="M42" s="82"/>
      <c r="N42" s="83"/>
    </row>
    <row r="43" spans="2:14" ht="14.4" thickBot="1" x14ac:dyDescent="0.35">
      <c r="B43" s="95" t="s">
        <v>38</v>
      </c>
      <c r="C43" s="117">
        <f>C13+C17+C20+C23+C26+C29+C32+C35+C38+C41</f>
        <v>54014698.999999993</v>
      </c>
      <c r="D43" s="117">
        <f>D13+D17+D20+D23+D26+D42</f>
        <v>0</v>
      </c>
      <c r="E43" s="117">
        <f>E13+E17+E20+E23+E26+E42</f>
        <v>0</v>
      </c>
      <c r="F43" s="117">
        <f>F13+F17+F20+F23+F26+F42</f>
        <v>0</v>
      </c>
      <c r="G43" s="249">
        <f>G13+G17+G20+G23+G26+G42</f>
        <v>0</v>
      </c>
      <c r="H43" s="114"/>
      <c r="I43" s="117">
        <f>I13+I17+I20+I23+I26+I29+I32+I35+I38+I41</f>
        <v>54014698.999999993</v>
      </c>
      <c r="J43" s="115"/>
      <c r="K43" s="114"/>
      <c r="L43" s="114"/>
      <c r="M43" s="114"/>
      <c r="N43" s="116"/>
    </row>
    <row r="44" spans="2:14" x14ac:dyDescent="0.3">
      <c r="C44" s="118"/>
      <c r="H44" s="9"/>
    </row>
    <row r="45" spans="2:14" x14ac:dyDescent="0.3">
      <c r="B45" s="10"/>
      <c r="C45" s="11"/>
      <c r="D45" s="11"/>
      <c r="E45" s="11"/>
      <c r="F45" s="11"/>
      <c r="G45" s="252"/>
      <c r="H45" s="11"/>
      <c r="I45" s="11"/>
      <c r="J45" s="11"/>
      <c r="K45" s="12"/>
      <c r="L45" s="13"/>
      <c r="M45" s="14"/>
      <c r="N45" s="10"/>
    </row>
    <row r="46" spans="2:14" x14ac:dyDescent="0.3">
      <c r="B46" s="10"/>
      <c r="C46" s="11"/>
      <c r="D46" s="11"/>
      <c r="E46" s="11"/>
      <c r="F46" s="11"/>
      <c r="G46" s="252"/>
      <c r="H46" s="11"/>
      <c r="I46" s="11"/>
      <c r="J46" s="11"/>
      <c r="K46" s="12"/>
      <c r="L46" s="13"/>
      <c r="M46" s="14"/>
      <c r="N46" s="10"/>
    </row>
    <row r="47" spans="2:14" x14ac:dyDescent="0.3">
      <c r="B47" s="10"/>
      <c r="C47" s="11"/>
      <c r="D47" s="11"/>
      <c r="E47" s="11"/>
      <c r="F47" s="11"/>
      <c r="G47" s="252"/>
      <c r="H47" s="11"/>
      <c r="I47" s="11"/>
      <c r="J47" s="11"/>
      <c r="K47" s="12"/>
      <c r="L47" s="13"/>
      <c r="M47" s="14"/>
      <c r="N47" s="10"/>
    </row>
    <row r="48" spans="2:14" x14ac:dyDescent="0.3">
      <c r="B48" s="10"/>
      <c r="C48" s="11"/>
      <c r="D48" s="11"/>
      <c r="E48" s="11"/>
      <c r="F48" s="11"/>
      <c r="G48" s="252"/>
      <c r="H48" s="11"/>
      <c r="I48" s="11"/>
      <c r="J48" s="11"/>
      <c r="K48" s="12"/>
      <c r="L48" s="13"/>
      <c r="M48" s="14"/>
      <c r="N48" s="10"/>
    </row>
    <row r="49" spans="2:14" x14ac:dyDescent="0.3">
      <c r="B49" s="10"/>
      <c r="C49" s="11"/>
      <c r="D49" s="11"/>
      <c r="E49" s="11"/>
      <c r="F49" s="11"/>
      <c r="G49" s="252"/>
      <c r="H49" s="11"/>
      <c r="I49" s="11"/>
      <c r="J49" s="11"/>
      <c r="K49" s="12"/>
      <c r="L49" s="13"/>
      <c r="M49" s="14"/>
      <c r="N49" s="10"/>
    </row>
    <row r="50" spans="2:14" x14ac:dyDescent="0.3">
      <c r="B50" s="10"/>
      <c r="C50" s="11"/>
      <c r="D50" s="11"/>
      <c r="E50" s="11"/>
      <c r="F50" s="11"/>
      <c r="G50" s="252"/>
      <c r="H50" s="11"/>
      <c r="I50" s="11"/>
      <c r="J50" s="11"/>
      <c r="K50" s="12"/>
      <c r="L50" s="13"/>
      <c r="M50" s="14"/>
      <c r="N50" s="10"/>
    </row>
    <row r="54" spans="2:14" x14ac:dyDescent="0.3">
      <c r="B54" s="15"/>
    </row>
    <row r="55" spans="2:14" x14ac:dyDescent="0.3">
      <c r="B55" s="16"/>
    </row>
  </sheetData>
  <mergeCells count="14">
    <mergeCell ref="K1:L1"/>
    <mergeCell ref="B2:N2"/>
    <mergeCell ref="J7:K7"/>
    <mergeCell ref="L7:M7"/>
    <mergeCell ref="B4:L4"/>
    <mergeCell ref="B5:L5"/>
    <mergeCell ref="B3:N3"/>
    <mergeCell ref="N8:N9"/>
    <mergeCell ref="B8:B9"/>
    <mergeCell ref="C8:C9"/>
    <mergeCell ref="D8:G8"/>
    <mergeCell ref="H8:I8"/>
    <mergeCell ref="J8:K8"/>
    <mergeCell ref="L8:M8"/>
  </mergeCells>
  <pageMargins left="0.23622047244094491" right="0.23622047244094491" top="0.74803149606299213" bottom="0.74803149606299213" header="0.31496062992125984" footer="0.31496062992125984"/>
  <pageSetup scale="70" fitToWidth="0" fitToHeight="0" orientation="landscape" r:id="rId1"/>
  <headerFooter>
    <oddFooter>&amp;C&amp;P de &amp;N</oddFooter>
  </headerFooter>
  <rowBreaks count="1" manualBreakCount="1"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IP-5</vt:lpstr>
      <vt:lpstr>IP-5 (2)</vt:lpstr>
      <vt:lpstr>IP-5 (3)</vt:lpstr>
      <vt:lpstr>IP-5 (4)</vt:lpstr>
      <vt:lpstr>'IP-5'!Área_de_impresión</vt:lpstr>
      <vt:lpstr>'IP-5 (3)'!Área_de_impresión</vt:lpstr>
      <vt:lpstr>'IP-5 (4)'!Área_de_impresión</vt:lpstr>
      <vt:lpstr>'IP-5'!Títulos_a_imprimir</vt:lpstr>
      <vt:lpstr>'IP-5 (2)'!Títulos_a_imprimir</vt:lpstr>
      <vt:lpstr>'IP-5 (3)'!Títulos_a_imprimir</vt:lpstr>
      <vt:lpstr>'IP-5 (4)'!Títulos_a_imprimir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2023-02-28T23:46:31Z</cp:lastPrinted>
  <dcterms:created xsi:type="dcterms:W3CDTF">2018-10-31T21:40:06Z</dcterms:created>
  <dcterms:modified xsi:type="dcterms:W3CDTF">2023-02-28T23:46:35Z</dcterms:modified>
</cp:coreProperties>
</file>